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relyens-my.sharepoint.com/personal/sandrine_lezian_relyens_eu/Documents/Prévoyance/Simulateur/"/>
    </mc:Choice>
  </mc:AlternateContent>
  <xr:revisionPtr revIDLastSave="4" documentId="8_{BF0A71B9-1E91-4A76-91A3-585728C8526D}" xr6:coauthVersionLast="47" xr6:coauthVersionMax="47" xr10:uidLastSave="{C3D6583C-E43E-44CA-8991-6F694009A030}"/>
  <bookViews>
    <workbookView xWindow="-120" yWindow="-120" windowWidth="29040" windowHeight="15720" activeTab="1" xr2:uid="{DC86DC00-D19B-4BC7-8B77-8C0808E03E03}"/>
  </bookViews>
  <sheets>
    <sheet name="CNRACL " sheetId="4" r:id="rId1"/>
    <sheet name="IRCANTEC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4" l="1"/>
  <c r="F22" i="4"/>
  <c r="C26" i="4"/>
  <c r="E12" i="2"/>
  <c r="E11" i="2"/>
  <c r="E25" i="2" l="1"/>
  <c r="E26" i="2"/>
  <c r="E27" i="2"/>
  <c r="E28" i="2"/>
  <c r="E29" i="2"/>
  <c r="E24" i="2"/>
  <c r="F21" i="4"/>
  <c r="F20" i="4"/>
  <c r="F13" i="4"/>
  <c r="B30" i="2"/>
  <c r="B14" i="2"/>
  <c r="C15" i="2" s="1"/>
  <c r="D27" i="4"/>
  <c r="C27" i="4" s="1"/>
  <c r="C14" i="4"/>
  <c r="D18" i="4" s="1"/>
  <c r="C18" i="4" s="1"/>
  <c r="E13" i="2"/>
  <c r="C38" i="2" l="1"/>
  <c r="B38" i="2" s="1"/>
  <c r="C17" i="2"/>
  <c r="B17" i="2" s="1"/>
  <c r="C19" i="2"/>
  <c r="E30" i="2"/>
  <c r="C33" i="2"/>
  <c r="B33" i="2" s="1"/>
  <c r="C18" i="2"/>
  <c r="B18" i="2" s="1"/>
  <c r="F26" i="4"/>
  <c r="F14" i="4"/>
  <c r="G18" i="4" s="1"/>
  <c r="F18" i="4" s="1"/>
  <c r="C34" i="2"/>
  <c r="B34" i="2" s="1"/>
  <c r="C35" i="2"/>
  <c r="B35" i="2" s="1"/>
  <c r="C31" i="2"/>
  <c r="C32" i="2"/>
  <c r="B32" i="2" s="1"/>
  <c r="C37" i="2"/>
  <c r="B37" i="2" s="1"/>
  <c r="C36" i="2"/>
  <c r="B36" i="2" s="1"/>
  <c r="E14" i="2"/>
  <c r="C21" i="2"/>
  <c r="C16" i="2"/>
  <c r="B16" i="2" s="1"/>
  <c r="C20" i="2"/>
  <c r="B20" i="2" s="1"/>
  <c r="C22" i="2"/>
  <c r="D28" i="4"/>
  <c r="D29" i="4"/>
  <c r="C29" i="4" s="1"/>
  <c r="D30" i="4"/>
  <c r="C30" i="4" s="1"/>
  <c r="D15" i="4"/>
  <c r="C15" i="4" s="1"/>
  <c r="D16" i="4"/>
  <c r="C16" i="4" s="1"/>
  <c r="D17" i="4"/>
  <c r="C17" i="4" s="1"/>
  <c r="G16" i="4" l="1"/>
  <c r="F16" i="4" s="1"/>
  <c r="G29" i="4"/>
  <c r="F29" i="4" s="1"/>
  <c r="G30" i="4"/>
  <c r="F30" i="4" s="1"/>
  <c r="G28" i="4"/>
  <c r="G27" i="4"/>
  <c r="F27" i="4" s="1"/>
  <c r="F17" i="2"/>
  <c r="E17" i="2" s="1"/>
  <c r="F20" i="2"/>
  <c r="E20" i="2" s="1"/>
  <c r="F15" i="2"/>
  <c r="F21" i="2"/>
  <c r="E21" i="2" s="1"/>
  <c r="F16" i="2"/>
  <c r="E16" i="2" s="1"/>
  <c r="F22" i="2"/>
  <c r="E22" i="2" s="1"/>
  <c r="F37" i="2"/>
  <c r="E37" i="2" s="1"/>
  <c r="F36" i="2"/>
  <c r="E36" i="2" s="1"/>
  <c r="F18" i="2"/>
  <c r="E18" i="2" s="1"/>
  <c r="F35" i="2"/>
  <c r="E35" i="2" s="1"/>
  <c r="F34" i="2"/>
  <c r="E34" i="2" s="1"/>
  <c r="F33" i="2"/>
  <c r="E33" i="2" s="1"/>
  <c r="F32" i="2"/>
  <c r="E32" i="2" s="1"/>
  <c r="F19" i="2"/>
  <c r="E19" i="2" s="1"/>
  <c r="F31" i="2"/>
  <c r="F38" i="2"/>
  <c r="E38" i="2" s="1"/>
  <c r="B19" i="2"/>
  <c r="G15" i="4"/>
  <c r="F15" i="4" s="1"/>
  <c r="G17" i="4"/>
  <c r="F17" i="4" s="1"/>
  <c r="C19" i="4"/>
  <c r="C32" i="4" s="1"/>
  <c r="B39" i="2"/>
  <c r="B41" i="2" s="1"/>
  <c r="C28" i="4"/>
  <c r="C31" i="4" s="1"/>
  <c r="C33" i="4" s="1"/>
  <c r="F19" i="4" l="1"/>
  <c r="F28" i="4" s="1"/>
  <c r="F31" i="4" s="1"/>
  <c r="C35" i="4" s="1"/>
  <c r="E23" i="2"/>
  <c r="E39" i="2"/>
  <c r="B43" i="2" s="1"/>
  <c r="C34" i="4" l="1"/>
  <c r="B21" i="2" l="1"/>
  <c r="B22" i="2"/>
  <c r="B23" i="2" l="1"/>
  <c r="B40" i="2" s="1"/>
  <c r="B42" i="2" s="1"/>
</calcChain>
</file>

<file path=xl/sharedStrings.xml><?xml version="1.0" encoding="utf-8"?>
<sst xmlns="http://schemas.openxmlformats.org/spreadsheetml/2006/main" count="84" uniqueCount="39">
  <si>
    <t>Traitement de base</t>
  </si>
  <si>
    <t xml:space="preserve">Nouvelle Bonification Indiciaire </t>
  </si>
  <si>
    <t>Complément Traitement Indiciaire</t>
  </si>
  <si>
    <t>Indemnités compensatrise de hausse de la CSG</t>
  </si>
  <si>
    <t>Transferts primes points ( à déduire)</t>
  </si>
  <si>
    <t xml:space="preserve">Taux </t>
  </si>
  <si>
    <t>RAFT</t>
  </si>
  <si>
    <t>Base de cotisation</t>
  </si>
  <si>
    <t>Montant</t>
  </si>
  <si>
    <t>Salaire à plein traitement</t>
  </si>
  <si>
    <t>Salaire à demi-traitement</t>
  </si>
  <si>
    <t>IFSE</t>
  </si>
  <si>
    <t>SIMULATEUR DE CALCUL DES INDEMNITES JOURNALIERE PREVOYANCE*
AGENTS AFFILIES A LA CNRACL</t>
  </si>
  <si>
    <t>* Il s'agit d'une simulation. Le montant journalier définitif peut varier en fonction des évolutuons réglementaires ou des éléments de salaire pris en compte dans le calcul</t>
  </si>
  <si>
    <t>NOTICE D'UTILISATION</t>
  </si>
  <si>
    <t>2- Indiquer les éléments de salaire à demi-traitement pris en compte dans la base de cotisation
Des lignes supplémentaires à l'IFSE sont disponiles pour les primes mensuelles. Vous pouvez également globaliser les montants des primes sur la ligne IFSE</t>
  </si>
  <si>
    <t>CNRACL</t>
  </si>
  <si>
    <t xml:space="preserve">CSG </t>
  </si>
  <si>
    <t>CSG non déductible</t>
  </si>
  <si>
    <t xml:space="preserve">CRDS </t>
  </si>
  <si>
    <t>Retraite</t>
  </si>
  <si>
    <t>IRCANTEC Tranche A</t>
  </si>
  <si>
    <t>IRCANTEC Tranche B</t>
  </si>
  <si>
    <t xml:space="preserve">CSG non déductible </t>
  </si>
  <si>
    <t>Base de cotisation nette TB-NBI-CTI</t>
  </si>
  <si>
    <t>Total</t>
  </si>
  <si>
    <t>Base de cotisation nette RI</t>
  </si>
  <si>
    <t>Salaire de référence TB-NBI-CTI</t>
  </si>
  <si>
    <t>Salaire de référence RI</t>
  </si>
  <si>
    <t>1- Indiquer les éléments de salaire à plein-traitement pris en compte dans la base de cotisation
Des lignes supplémentaires à l'IFSE sont disponibles pour les primes mensuelles. Vous pouvez également globaliser les montants des primes sur la ligne IFSE</t>
  </si>
  <si>
    <t xml:space="preserve">5- Un montant brut journalier lié au TB et RI est calculé afin de pouvoir imputer les cotisations sociales correspondantes sur le bulletin de salaire. </t>
  </si>
  <si>
    <t>3-Calcul automatique des cotisations sociales</t>
  </si>
  <si>
    <t>4- Calcul automatique du salaire de référence.
Le salaire de référence correspond aux éléments de salaire nets pris en compte dans la cotisation auxquel est appliqué le taux de garantie. Par exemple: (TB + NBI + IFSE) x 90% ou IFSE x 90%</t>
  </si>
  <si>
    <t xml:space="preserve">SIMULATEUR DE CALCUL DES INDEMNITES JOURNALIERE PREVOYANCE*
AGENTS AFFILIES A L'IRCANTEC </t>
  </si>
  <si>
    <t>Montant journalier brut maintien de salaire lié au RI</t>
  </si>
  <si>
    <t>Maladie (Alsace-Moselle)</t>
  </si>
  <si>
    <t>Base de cotisation nette TB-NBI-Complément Traitement Indiciaire</t>
  </si>
  <si>
    <t>Montant journalier brut maintien de salaire lié au Traitement de Base - NBI- Complément Traitement Indiciaire</t>
  </si>
  <si>
    <t>* Il s'agit d'une simulation. Le montant journalier définitif peut varier en fonction des évolutions réglementaires ou des éléments de salaire pris en compte dans le calcul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</si>
</sst>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6"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i/>
      <sz val="11"/>
      <color theme="1"/>
      <name val="Aptos Narrow"/>
      <family val="2"/>
      <scheme val="minor"/>
    </font>
    <font>
      <b/>
      <sz val="14"/>
      <color theme="1"/>
      <name val="Aptos Narrow"/>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4" tint="0.79998168889431442"/>
        <bgColor indexed="64"/>
      </patternFill>
    </fill>
    <fill>
      <patternFill patternType="darkUp">
        <bgColor theme="0" tint="-4.9989318521683403E-2"/>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top style="thin">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148">
    <xf numFmtId="0" fontId="0" fillId="0" borderId="0" xfId="0"/>
    <xf numFmtId="0" fontId="0" fillId="0" borderId="0" xfId="0" applyAlignment="1">
      <alignment vertical="center"/>
    </xf>
    <xf numFmtId="0" fontId="0" fillId="0" borderId="11" xfId="0"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0" fontId="0" fillId="0" borderId="17" xfId="0" applyBorder="1"/>
    <xf numFmtId="0" fontId="0" fillId="0" borderId="18" xfId="0" applyBorder="1"/>
    <xf numFmtId="164" fontId="0" fillId="3" borderId="2" xfId="1" applyNumberFormat="1" applyFont="1" applyFill="1" applyBorder="1" applyProtection="1">
      <protection locked="0"/>
    </xf>
    <xf numFmtId="164" fontId="0" fillId="3" borderId="5" xfId="1" applyNumberFormat="1" applyFont="1" applyFill="1" applyBorder="1" applyProtection="1">
      <protection locked="0"/>
    </xf>
    <xf numFmtId="0" fontId="0" fillId="0" borderId="0" xfId="0" applyBorder="1"/>
    <xf numFmtId="0" fontId="0" fillId="0" borderId="2" xfId="0" applyFill="1" applyBorder="1"/>
    <xf numFmtId="0" fontId="0" fillId="0" borderId="7" xfId="0" applyFill="1" applyBorder="1"/>
    <xf numFmtId="0" fontId="0" fillId="0" borderId="5" xfId="0" applyBorder="1"/>
    <xf numFmtId="164" fontId="0" fillId="2" borderId="3" xfId="1" applyNumberFormat="1" applyFont="1" applyFill="1" applyBorder="1" applyAlignment="1"/>
    <xf numFmtId="164" fontId="0" fillId="2" borderId="4" xfId="1" applyNumberFormat="1" applyFont="1" applyFill="1" applyBorder="1" applyAlignment="1"/>
    <xf numFmtId="164" fontId="0" fillId="2" borderId="1" xfId="1" applyNumberFormat="1" applyFont="1" applyFill="1" applyBorder="1" applyAlignment="1"/>
    <xf numFmtId="164" fontId="0" fillId="2" borderId="6" xfId="1" applyNumberFormat="1" applyFont="1" applyFill="1" applyBorder="1" applyAlignment="1"/>
    <xf numFmtId="164" fontId="0" fillId="2" borderId="20" xfId="1" applyNumberFormat="1" applyFont="1" applyFill="1" applyBorder="1" applyAlignment="1"/>
    <xf numFmtId="164" fontId="0" fillId="2" borderId="21" xfId="1" applyNumberFormat="1" applyFont="1" applyFill="1" applyBorder="1" applyAlignment="1"/>
    <xf numFmtId="164" fontId="0" fillId="2" borderId="10" xfId="1" applyNumberFormat="1" applyFont="1" applyFill="1" applyBorder="1" applyAlignment="1"/>
    <xf numFmtId="164" fontId="0" fillId="2" borderId="22" xfId="1" applyNumberFormat="1" applyFont="1" applyFill="1" applyBorder="1" applyAlignment="1"/>
    <xf numFmtId="164" fontId="0" fillId="2" borderId="39" xfId="1" applyNumberFormat="1" applyFont="1" applyFill="1" applyBorder="1" applyAlignment="1"/>
    <xf numFmtId="164" fontId="0" fillId="2" borderId="40" xfId="1" applyNumberFormat="1" applyFont="1" applyFill="1" applyBorder="1" applyAlignment="1"/>
    <xf numFmtId="0" fontId="2" fillId="0" borderId="34" xfId="0" applyFont="1" applyBorder="1"/>
    <xf numFmtId="0" fontId="0" fillId="0" borderId="2" xfId="0" applyBorder="1"/>
    <xf numFmtId="0" fontId="4" fillId="0" borderId="0" xfId="0" applyFont="1"/>
    <xf numFmtId="164" fontId="0" fillId="4" borderId="2" xfId="1" applyNumberFormat="1" applyFont="1" applyFill="1" applyBorder="1" applyProtection="1">
      <protection locked="0"/>
    </xf>
    <xf numFmtId="164" fontId="0" fillId="4" borderId="5" xfId="1" applyNumberFormat="1" applyFont="1" applyFill="1" applyBorder="1" applyProtection="1">
      <protection locked="0"/>
    </xf>
    <xf numFmtId="0" fontId="0" fillId="5" borderId="5" xfId="0" applyFill="1" applyBorder="1"/>
    <xf numFmtId="164" fontId="0" fillId="5" borderId="1" xfId="1" applyNumberFormat="1" applyFont="1" applyFill="1" applyBorder="1"/>
    <xf numFmtId="10" fontId="0" fillId="5" borderId="1" xfId="0" applyNumberFormat="1" applyFill="1" applyBorder="1"/>
    <xf numFmtId="10" fontId="0" fillId="5" borderId="6" xfId="0" applyNumberFormat="1" applyFill="1" applyBorder="1"/>
    <xf numFmtId="164" fontId="0" fillId="5" borderId="8" xfId="1" applyNumberFormat="1" applyFont="1" applyFill="1" applyBorder="1"/>
    <xf numFmtId="10" fontId="0" fillId="5" borderId="9" xfId="0" applyNumberFormat="1" applyFill="1" applyBorder="1"/>
    <xf numFmtId="0" fontId="0" fillId="0" borderId="45" xfId="0" applyBorder="1"/>
    <xf numFmtId="0" fontId="0" fillId="0" borderId="22" xfId="0" applyBorder="1"/>
    <xf numFmtId="164" fontId="0" fillId="5" borderId="5" xfId="1" applyNumberFormat="1" applyFont="1" applyFill="1" applyBorder="1"/>
    <xf numFmtId="9" fontId="0" fillId="5" borderId="6" xfId="0" applyNumberFormat="1" applyFill="1" applyBorder="1"/>
    <xf numFmtId="164" fontId="0" fillId="5" borderId="7" xfId="1" applyNumberFormat="1" applyFont="1" applyFill="1" applyBorder="1"/>
    <xf numFmtId="0" fontId="0" fillId="0" borderId="30" xfId="0" applyBorder="1" applyAlignment="1">
      <alignment vertical="center"/>
    </xf>
    <xf numFmtId="0" fontId="2" fillId="0" borderId="31" xfId="0" applyFont="1" applyBorder="1" applyAlignment="1">
      <alignment horizontal="center" vertical="center"/>
    </xf>
    <xf numFmtId="0" fontId="2" fillId="0" borderId="32" xfId="0" applyFont="1" applyBorder="1" applyAlignment="1">
      <alignment horizontal="center" vertical="center" wrapText="1"/>
    </xf>
    <xf numFmtId="0" fontId="2" fillId="0" borderId="33" xfId="0" applyFont="1" applyBorder="1" applyAlignment="1">
      <alignment horizontal="center" vertical="center"/>
    </xf>
    <xf numFmtId="0" fontId="0" fillId="5" borderId="18" xfId="0" applyFill="1" applyBorder="1"/>
    <xf numFmtId="0" fontId="0" fillId="5" borderId="19" xfId="0" applyFill="1" applyBorder="1"/>
    <xf numFmtId="0" fontId="0" fillId="0" borderId="18" xfId="0" applyBorder="1" applyAlignment="1">
      <alignment horizontal="right" indent="1"/>
    </xf>
    <xf numFmtId="0" fontId="0" fillId="0" borderId="48" xfId="0" applyBorder="1"/>
    <xf numFmtId="164" fontId="0" fillId="3" borderId="16" xfId="1" applyNumberFormat="1" applyFont="1" applyFill="1" applyBorder="1" applyProtection="1">
      <protection locked="0"/>
    </xf>
    <xf numFmtId="164" fontId="0" fillId="4" borderId="16" xfId="1" applyNumberFormat="1" applyFont="1" applyFill="1" applyBorder="1" applyProtection="1">
      <protection locked="0"/>
    </xf>
    <xf numFmtId="0" fontId="2" fillId="0" borderId="19" xfId="0" applyFont="1" applyBorder="1"/>
    <xf numFmtId="164" fontId="2" fillId="5" borderId="7" xfId="1" applyNumberFormat="1" applyFont="1" applyFill="1" applyBorder="1"/>
    <xf numFmtId="164" fontId="0" fillId="5" borderId="39" xfId="1" applyNumberFormat="1" applyFont="1" applyFill="1" applyBorder="1"/>
    <xf numFmtId="10" fontId="0" fillId="5" borderId="40" xfId="0" applyNumberFormat="1" applyFill="1" applyBorder="1"/>
    <xf numFmtId="164" fontId="0" fillId="0" borderId="5" xfId="1" applyNumberFormat="1" applyFont="1" applyFill="1" applyBorder="1" applyProtection="1"/>
    <xf numFmtId="164" fontId="2" fillId="5" borderId="36" xfId="1" applyNumberFormat="1" applyFont="1" applyFill="1" applyBorder="1"/>
    <xf numFmtId="164" fontId="2" fillId="5" borderId="25" xfId="1" applyNumberFormat="1" applyFont="1" applyFill="1" applyBorder="1"/>
    <xf numFmtId="164" fontId="0" fillId="6" borderId="4" xfId="0" applyNumberFormat="1" applyFill="1" applyBorder="1"/>
    <xf numFmtId="164" fontId="0" fillId="6" borderId="9" xfId="0" applyNumberFormat="1" applyFill="1" applyBorder="1"/>
    <xf numFmtId="0" fontId="0" fillId="0" borderId="45" xfId="0" applyFill="1" applyBorder="1" applyAlignment="1">
      <alignment wrapText="1"/>
    </xf>
    <xf numFmtId="0" fontId="0" fillId="0" borderId="0" xfId="0" applyFill="1" applyBorder="1" applyAlignment="1">
      <alignment wrapText="1"/>
    </xf>
    <xf numFmtId="0" fontId="0" fillId="0" borderId="22" xfId="0" applyFill="1" applyBorder="1" applyAlignment="1">
      <alignment wrapText="1"/>
    </xf>
    <xf numFmtId="164" fontId="0" fillId="3" borderId="3" xfId="1" applyNumberFormat="1" applyFont="1" applyFill="1" applyBorder="1" applyProtection="1">
      <protection locked="0"/>
    </xf>
    <xf numFmtId="164" fontId="0" fillId="4" borderId="3" xfId="1" applyNumberFormat="1" applyFont="1" applyFill="1" applyBorder="1" applyProtection="1">
      <protection locked="0"/>
    </xf>
    <xf numFmtId="164" fontId="0" fillId="3" borderId="1" xfId="1" applyNumberFormat="1" applyFont="1" applyFill="1" applyBorder="1" applyProtection="1">
      <protection locked="0"/>
    </xf>
    <xf numFmtId="164" fontId="0" fillId="4" borderId="1" xfId="1" applyNumberFormat="1" applyFont="1" applyFill="1" applyBorder="1" applyProtection="1">
      <protection locked="0"/>
    </xf>
    <xf numFmtId="0" fontId="0" fillId="0" borderId="5" xfId="0" applyBorder="1" applyAlignment="1">
      <alignment horizontal="right" indent="2"/>
    </xf>
    <xf numFmtId="0" fontId="2" fillId="0" borderId="7" xfId="0" applyFont="1" applyBorder="1"/>
    <xf numFmtId="164" fontId="2" fillId="0" borderId="8" xfId="1" applyNumberFormat="1" applyFont="1" applyFill="1" applyBorder="1" applyProtection="1"/>
    <xf numFmtId="164" fontId="2" fillId="0" borderId="8" xfId="1" applyNumberFormat="1" applyFont="1" applyFill="1" applyBorder="1"/>
    <xf numFmtId="164" fontId="0" fillId="6" borderId="8" xfId="0" applyNumberFormat="1" applyFont="1" applyFill="1" applyBorder="1"/>
    <xf numFmtId="164" fontId="0" fillId="0" borderId="1" xfId="1" applyNumberFormat="1" applyFont="1" applyFill="1" applyBorder="1" applyProtection="1"/>
    <xf numFmtId="164" fontId="0" fillId="6" borderId="3" xfId="0" applyNumberFormat="1" applyFont="1" applyFill="1" applyBorder="1"/>
    <xf numFmtId="164" fontId="0" fillId="8" borderId="1" xfId="1" applyNumberFormat="1" applyFont="1" applyFill="1" applyBorder="1"/>
    <xf numFmtId="0" fontId="2" fillId="0" borderId="27" xfId="0" applyFont="1" applyFill="1" applyBorder="1" applyAlignment="1">
      <alignment wrapText="1"/>
    </xf>
    <xf numFmtId="0" fontId="2" fillId="0" borderId="27" xfId="0" applyFont="1" applyFill="1" applyBorder="1" applyAlignment="1">
      <alignment vertical="center"/>
    </xf>
    <xf numFmtId="0" fontId="0" fillId="0" borderId="46" xfId="0" applyFill="1" applyBorder="1" applyAlignment="1">
      <alignment horizontal="left" vertical="top" wrapText="1"/>
    </xf>
    <xf numFmtId="0" fontId="0" fillId="0" borderId="42" xfId="0" applyFill="1" applyBorder="1" applyAlignment="1">
      <alignment horizontal="left" vertical="top" wrapText="1"/>
    </xf>
    <xf numFmtId="0" fontId="0" fillId="0" borderId="40" xfId="0" applyFill="1" applyBorder="1" applyAlignment="1">
      <alignment horizontal="left" vertical="top" wrapText="1"/>
    </xf>
    <xf numFmtId="0" fontId="2" fillId="0" borderId="27" xfId="0" applyFont="1" applyFill="1" applyBorder="1" applyAlignment="1">
      <alignment vertical="center" wrapText="1"/>
    </xf>
    <xf numFmtId="0" fontId="3" fillId="0" borderId="7" xfId="0" applyFont="1" applyFill="1" applyBorder="1" applyAlignment="1">
      <alignment vertical="center"/>
    </xf>
    <xf numFmtId="0" fontId="0" fillId="7" borderId="45" xfId="0" applyFill="1" applyBorder="1" applyAlignment="1">
      <alignment horizontal="left" vertical="top" wrapText="1"/>
    </xf>
    <xf numFmtId="0" fontId="0" fillId="7" borderId="0" xfId="0" applyFill="1" applyBorder="1" applyAlignment="1">
      <alignment horizontal="left" vertical="top" wrapText="1"/>
    </xf>
    <xf numFmtId="0" fontId="0" fillId="7" borderId="22" xfId="0" applyFill="1" applyBorder="1" applyAlignment="1">
      <alignment horizontal="left" vertical="top" wrapText="1"/>
    </xf>
    <xf numFmtId="0" fontId="3" fillId="0" borderId="26" xfId="0" applyFont="1" applyBorder="1" applyAlignment="1">
      <alignment horizontal="center" wrapText="1"/>
    </xf>
    <xf numFmtId="0" fontId="3" fillId="0" borderId="43" xfId="0" applyFont="1" applyBorder="1" applyAlignment="1">
      <alignment horizontal="center"/>
    </xf>
    <xf numFmtId="0" fontId="3" fillId="0" borderId="44"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0" fillId="6" borderId="45" xfId="0" applyFill="1" applyBorder="1" applyAlignment="1">
      <alignment horizontal="left" wrapText="1"/>
    </xf>
    <xf numFmtId="0" fontId="0" fillId="6" borderId="0" xfId="0" applyFill="1" applyBorder="1" applyAlignment="1">
      <alignment horizontal="left" wrapText="1"/>
    </xf>
    <xf numFmtId="0" fontId="0" fillId="6" borderId="22" xfId="0" applyFill="1" applyBorder="1" applyAlignment="1">
      <alignment horizontal="left" wrapText="1"/>
    </xf>
    <xf numFmtId="164" fontId="0" fillId="2" borderId="20" xfId="1" applyNumberFormat="1" applyFont="1" applyFill="1" applyBorder="1" applyAlignment="1">
      <alignment horizontal="center"/>
    </xf>
    <xf numFmtId="164" fontId="0" fillId="2" borderId="21" xfId="1" applyNumberFormat="1" applyFont="1" applyFill="1" applyBorder="1" applyAlignment="1">
      <alignment horizontal="center"/>
    </xf>
    <xf numFmtId="164" fontId="0" fillId="2" borderId="10" xfId="1" applyNumberFormat="1" applyFont="1" applyFill="1" applyBorder="1" applyAlignment="1">
      <alignment horizontal="center"/>
    </xf>
    <xf numFmtId="164" fontId="0" fillId="2" borderId="22" xfId="1" applyNumberFormat="1" applyFont="1" applyFill="1" applyBorder="1" applyAlignment="1">
      <alignment horizontal="center"/>
    </xf>
    <xf numFmtId="164" fontId="0" fillId="2" borderId="15" xfId="1" applyNumberFormat="1" applyFont="1" applyFill="1" applyBorder="1" applyAlignment="1">
      <alignment horizontal="center"/>
    </xf>
    <xf numFmtId="164" fontId="0" fillId="2" borderId="23" xfId="1" applyNumberFormat="1" applyFont="1" applyFill="1" applyBorder="1" applyAlignment="1">
      <alignment horizontal="center"/>
    </xf>
    <xf numFmtId="0" fontId="0" fillId="2" borderId="24" xfId="0" applyFill="1" applyBorder="1" applyAlignment="1">
      <alignment horizontal="center"/>
    </xf>
    <xf numFmtId="0" fontId="0" fillId="2" borderId="47" xfId="0" applyFill="1" applyBorder="1" applyAlignment="1">
      <alignment horizontal="center"/>
    </xf>
    <xf numFmtId="0" fontId="0" fillId="2" borderId="42" xfId="0" applyFill="1" applyBorder="1" applyAlignment="1">
      <alignment horizontal="center"/>
    </xf>
    <xf numFmtId="0" fontId="0" fillId="2" borderId="40" xfId="0" applyFill="1" applyBorder="1" applyAlignment="1">
      <alignment horizontal="center"/>
    </xf>
    <xf numFmtId="0" fontId="2" fillId="0" borderId="30" xfId="0" applyFont="1" applyBorder="1" applyAlignment="1">
      <alignment horizontal="center" vertical="center"/>
    </xf>
    <xf numFmtId="0" fontId="2" fillId="0" borderId="41" xfId="0" applyFont="1" applyBorder="1" applyAlignment="1">
      <alignment horizontal="center" vertical="center"/>
    </xf>
    <xf numFmtId="0" fontId="2" fillId="0" borderId="21" xfId="0" applyFont="1" applyBorder="1" applyAlignment="1">
      <alignment horizontal="center" vertical="center"/>
    </xf>
    <xf numFmtId="0" fontId="0" fillId="3" borderId="45" xfId="0" applyFill="1" applyBorder="1" applyAlignment="1">
      <alignment horizontal="left" vertical="center" wrapText="1"/>
    </xf>
    <xf numFmtId="0" fontId="0" fillId="3" borderId="0" xfId="0" applyFill="1" applyBorder="1" applyAlignment="1">
      <alignment horizontal="left" vertical="center" wrapText="1"/>
    </xf>
    <xf numFmtId="0" fontId="0" fillId="3" borderId="22" xfId="0" applyFill="1" applyBorder="1" applyAlignment="1">
      <alignment horizontal="left" vertical="center" wrapText="1"/>
    </xf>
    <xf numFmtId="0" fontId="0" fillId="4" borderId="45" xfId="0" applyFill="1" applyBorder="1" applyAlignment="1">
      <alignment horizontal="left" vertical="center" wrapText="1"/>
    </xf>
    <xf numFmtId="0" fontId="0" fillId="4" borderId="0" xfId="0" applyFill="1" applyBorder="1" applyAlignment="1">
      <alignment horizontal="left" vertical="center" wrapText="1"/>
    </xf>
    <xf numFmtId="0" fontId="0" fillId="4" borderId="22" xfId="0" applyFill="1" applyBorder="1" applyAlignment="1">
      <alignment horizontal="left" vertical="center" wrapText="1"/>
    </xf>
    <xf numFmtId="0" fontId="0" fillId="5" borderId="45" xfId="0" applyFill="1" applyBorder="1" applyAlignment="1">
      <alignment horizontal="left"/>
    </xf>
    <xf numFmtId="0" fontId="0" fillId="5" borderId="0" xfId="0" applyFill="1" applyBorder="1" applyAlignment="1">
      <alignment horizontal="left"/>
    </xf>
    <xf numFmtId="0" fontId="0" fillId="5" borderId="22" xfId="0" applyFill="1" applyBorder="1" applyAlignment="1">
      <alignment horizontal="left"/>
    </xf>
    <xf numFmtId="0" fontId="0" fillId="0" borderId="45" xfId="0" applyFill="1" applyBorder="1" applyAlignment="1">
      <alignment horizontal="left" wrapText="1"/>
    </xf>
    <xf numFmtId="0" fontId="0" fillId="0" borderId="0" xfId="0" applyFill="1" applyBorder="1" applyAlignment="1">
      <alignment horizontal="left" wrapText="1"/>
    </xf>
    <xf numFmtId="0" fontId="0" fillId="0" borderId="22" xfId="0" applyFill="1" applyBorder="1" applyAlignment="1">
      <alignment horizontal="left" wrapText="1"/>
    </xf>
    <xf numFmtId="164" fontId="3" fillId="7" borderId="28" xfId="0" applyNumberFormat="1" applyFont="1" applyFill="1" applyBorder="1" applyAlignment="1">
      <alignment horizontal="center" vertical="center"/>
    </xf>
    <xf numFmtId="164" fontId="3" fillId="7" borderId="29" xfId="0" applyNumberFormat="1" applyFont="1" applyFill="1" applyBorder="1" applyAlignment="1">
      <alignment horizontal="center" vertical="center"/>
    </xf>
    <xf numFmtId="164" fontId="2" fillId="5" borderId="49" xfId="1" applyNumberFormat="1" applyFont="1" applyFill="1" applyBorder="1" applyAlignment="1">
      <alignment horizontal="center"/>
    </xf>
    <xf numFmtId="164" fontId="2" fillId="5" borderId="50" xfId="1" applyNumberFormat="1" applyFont="1" applyFill="1" applyBorder="1" applyAlignment="1">
      <alignment horizontal="center"/>
    </xf>
    <xf numFmtId="164" fontId="0" fillId="5" borderId="49" xfId="1" applyNumberFormat="1" applyFont="1" applyFill="1" applyBorder="1" applyAlignment="1">
      <alignment horizontal="center"/>
    </xf>
    <xf numFmtId="164" fontId="0" fillId="5" borderId="50" xfId="1" applyNumberFormat="1" applyFont="1" applyFill="1" applyBorder="1" applyAlignment="1">
      <alignment horizontal="center"/>
    </xf>
    <xf numFmtId="0" fontId="0" fillId="7" borderId="45" xfId="0" applyFill="1" applyBorder="1" applyAlignment="1">
      <alignment horizontal="left" wrapText="1"/>
    </xf>
    <xf numFmtId="0" fontId="0" fillId="7" borderId="0" xfId="0" applyFill="1" applyBorder="1" applyAlignment="1">
      <alignment horizontal="left" wrapText="1"/>
    </xf>
    <xf numFmtId="0" fontId="0" fillId="7" borderId="22" xfId="0" applyFill="1" applyBorder="1" applyAlignment="1">
      <alignment horizontal="left" wrapText="1"/>
    </xf>
    <xf numFmtId="0" fontId="0" fillId="7" borderId="46" xfId="0" applyFill="1" applyBorder="1" applyAlignment="1">
      <alignment horizontal="left" wrapText="1"/>
    </xf>
    <xf numFmtId="0" fontId="0" fillId="7" borderId="42" xfId="0" applyFill="1" applyBorder="1" applyAlignment="1">
      <alignment horizontal="left" wrapText="1"/>
    </xf>
    <xf numFmtId="0" fontId="0" fillId="7" borderId="40" xfId="0" applyFill="1" applyBorder="1" applyAlignment="1">
      <alignment horizontal="left" wrapText="1"/>
    </xf>
    <xf numFmtId="0" fontId="0" fillId="5" borderId="20" xfId="0" applyFill="1" applyBorder="1" applyAlignment="1">
      <alignment horizontal="center"/>
    </xf>
    <xf numFmtId="0" fontId="0" fillId="5" borderId="41" xfId="0" applyFill="1" applyBorder="1" applyAlignment="1">
      <alignment horizontal="center"/>
    </xf>
    <xf numFmtId="0" fontId="0" fillId="5" borderId="21" xfId="0" applyFill="1" applyBorder="1" applyAlignment="1">
      <alignment horizontal="center"/>
    </xf>
    <xf numFmtId="0" fontId="0" fillId="5" borderId="39" xfId="0" applyFill="1" applyBorder="1" applyAlignment="1">
      <alignment horizontal="center"/>
    </xf>
    <xf numFmtId="0" fontId="0" fillId="5" borderId="42" xfId="0" applyFill="1" applyBorder="1" applyAlignment="1">
      <alignment horizontal="center"/>
    </xf>
    <xf numFmtId="0" fontId="0" fillId="5" borderId="40" xfId="0" applyFill="1" applyBorder="1" applyAlignment="1">
      <alignment horizontal="center"/>
    </xf>
    <xf numFmtId="164" fontId="0" fillId="0" borderId="37" xfId="1" applyNumberFormat="1" applyFont="1" applyFill="1" applyBorder="1" applyAlignment="1">
      <alignment horizontal="center"/>
    </xf>
    <xf numFmtId="164" fontId="0" fillId="0" borderId="35" xfId="1" applyNumberFormat="1" applyFont="1" applyFill="1" applyBorder="1" applyAlignment="1">
      <alignment horizontal="center"/>
    </xf>
    <xf numFmtId="164" fontId="0" fillId="0" borderId="38" xfId="1" applyNumberFormat="1" applyFont="1" applyFill="1" applyBorder="1" applyAlignment="1">
      <alignment horizontal="center"/>
    </xf>
    <xf numFmtId="164" fontId="2" fillId="0" borderId="37" xfId="1" applyNumberFormat="1" applyFont="1" applyFill="1" applyBorder="1" applyAlignment="1">
      <alignment horizontal="center"/>
    </xf>
    <xf numFmtId="164" fontId="2" fillId="0" borderId="35" xfId="1" applyNumberFormat="1" applyFont="1" applyFill="1" applyBorder="1" applyAlignment="1">
      <alignment horizontal="center"/>
    </xf>
    <xf numFmtId="164" fontId="5" fillId="7" borderId="8" xfId="0" applyNumberFormat="1" applyFont="1" applyFill="1" applyBorder="1" applyAlignment="1">
      <alignment horizontal="center" vertical="center"/>
    </xf>
    <xf numFmtId="164" fontId="5" fillId="7" borderId="9" xfId="0" applyNumberFormat="1" applyFont="1" applyFill="1" applyBorder="1" applyAlignment="1">
      <alignment horizontal="center" vertical="center"/>
    </xf>
    <xf numFmtId="164" fontId="5" fillId="7" borderId="3" xfId="0" applyNumberFormat="1" applyFont="1" applyFill="1" applyBorder="1" applyAlignment="1">
      <alignment horizontal="center" vertical="center"/>
    </xf>
    <xf numFmtId="164" fontId="5" fillId="7" borderId="4" xfId="0" applyNumberFormat="1" applyFont="1" applyFill="1" applyBorder="1" applyAlignment="1">
      <alignment horizontal="center"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434587</xdr:colOff>
      <xdr:row>2</xdr:row>
      <xdr:rowOff>76201</xdr:rowOff>
    </xdr:to>
    <xdr:pic>
      <xdr:nvPicPr>
        <xdr:cNvPr id="2" name="Image 1">
          <a:extLst>
            <a:ext uri="{FF2B5EF4-FFF2-40B4-BE49-F238E27FC236}">
              <a16:creationId xmlns:a16="http://schemas.microsoft.com/office/drawing/2014/main" id="{92949212-2B6E-490E-81DC-85B62A4D5651}"/>
            </a:ext>
          </a:extLst>
        </xdr:cNvPr>
        <xdr:cNvPicPr>
          <a:picLocks noChangeAspect="1"/>
        </xdr:cNvPicPr>
      </xdr:nvPicPr>
      <xdr:blipFill>
        <a:blip xmlns:r="http://schemas.openxmlformats.org/officeDocument/2006/relationships" r:embed="rId1"/>
        <a:stretch>
          <a:fillRect/>
        </a:stretch>
      </xdr:blipFill>
      <xdr:spPr>
        <a:xfrm>
          <a:off x="0" y="1"/>
          <a:ext cx="1196587" cy="438150"/>
        </a:xfrm>
        <a:prstGeom prst="rect">
          <a:avLst/>
        </a:prstGeom>
      </xdr:spPr>
    </xdr:pic>
    <xdr:clientData/>
  </xdr:twoCellAnchor>
  <xdr:twoCellAnchor editAs="oneCell">
    <xdr:from>
      <xdr:col>1</xdr:col>
      <xdr:colOff>464866</xdr:colOff>
      <xdr:row>0</xdr:row>
      <xdr:rowOff>19049</xdr:rowOff>
    </xdr:from>
    <xdr:to>
      <xdr:col>1</xdr:col>
      <xdr:colOff>1028699</xdr:colOff>
      <xdr:row>4</xdr:row>
      <xdr:rowOff>133619</xdr:rowOff>
    </xdr:to>
    <xdr:pic>
      <xdr:nvPicPr>
        <xdr:cNvPr id="3" name="Image 2">
          <a:extLst>
            <a:ext uri="{FF2B5EF4-FFF2-40B4-BE49-F238E27FC236}">
              <a16:creationId xmlns:a16="http://schemas.microsoft.com/office/drawing/2014/main" id="{A92C41D7-79BF-9E82-B6A3-BA09D324140C}"/>
            </a:ext>
          </a:extLst>
        </xdr:cNvPr>
        <xdr:cNvPicPr>
          <a:picLocks noChangeAspect="1"/>
        </xdr:cNvPicPr>
      </xdr:nvPicPr>
      <xdr:blipFill>
        <a:blip xmlns:r="http://schemas.openxmlformats.org/officeDocument/2006/relationships" r:embed="rId2"/>
        <a:stretch>
          <a:fillRect/>
        </a:stretch>
      </xdr:blipFill>
      <xdr:spPr>
        <a:xfrm>
          <a:off x="1226866" y="19049"/>
          <a:ext cx="563833" cy="8384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1162050</xdr:colOff>
      <xdr:row>2</xdr:row>
      <xdr:rowOff>62437</xdr:rowOff>
    </xdr:to>
    <xdr:pic>
      <xdr:nvPicPr>
        <xdr:cNvPr id="2" name="Image 1">
          <a:extLst>
            <a:ext uri="{FF2B5EF4-FFF2-40B4-BE49-F238E27FC236}">
              <a16:creationId xmlns:a16="http://schemas.microsoft.com/office/drawing/2014/main" id="{02DE32FC-C46B-5131-A13E-17FF6F9DD19C}"/>
            </a:ext>
          </a:extLst>
        </xdr:cNvPr>
        <xdr:cNvPicPr>
          <a:picLocks noChangeAspect="1"/>
        </xdr:cNvPicPr>
      </xdr:nvPicPr>
      <xdr:blipFill>
        <a:blip xmlns:r="http://schemas.openxmlformats.org/officeDocument/2006/relationships" r:embed="rId1"/>
        <a:stretch>
          <a:fillRect/>
        </a:stretch>
      </xdr:blipFill>
      <xdr:spPr>
        <a:xfrm>
          <a:off x="0" y="0"/>
          <a:ext cx="1162050" cy="424387"/>
        </a:xfrm>
        <a:prstGeom prst="rect">
          <a:avLst/>
        </a:prstGeom>
      </xdr:spPr>
    </xdr:pic>
    <xdr:clientData/>
  </xdr:twoCellAnchor>
  <xdr:twoCellAnchor editAs="oneCell">
    <xdr:from>
      <xdr:col>0</xdr:col>
      <xdr:colOff>1247775</xdr:colOff>
      <xdr:row>0</xdr:row>
      <xdr:rowOff>0</xdr:rowOff>
    </xdr:from>
    <xdr:to>
      <xdr:col>0</xdr:col>
      <xdr:colOff>1808433</xdr:colOff>
      <xdr:row>4</xdr:row>
      <xdr:rowOff>101870</xdr:rowOff>
    </xdr:to>
    <xdr:pic>
      <xdr:nvPicPr>
        <xdr:cNvPr id="3" name="Image 2">
          <a:extLst>
            <a:ext uri="{FF2B5EF4-FFF2-40B4-BE49-F238E27FC236}">
              <a16:creationId xmlns:a16="http://schemas.microsoft.com/office/drawing/2014/main" id="{FA5BF116-461D-48C3-AA11-809B8FDF5128}"/>
            </a:ext>
          </a:extLst>
        </xdr:cNvPr>
        <xdr:cNvPicPr>
          <a:picLocks noChangeAspect="1"/>
        </xdr:cNvPicPr>
      </xdr:nvPicPr>
      <xdr:blipFill>
        <a:blip xmlns:r="http://schemas.openxmlformats.org/officeDocument/2006/relationships" r:embed="rId2"/>
        <a:stretch>
          <a:fillRect/>
        </a:stretch>
      </xdr:blipFill>
      <xdr:spPr>
        <a:xfrm>
          <a:off x="1247775" y="0"/>
          <a:ext cx="560658" cy="82577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B952B-6479-4862-968E-CC427F37A57A}">
  <dimension ref="B5:Q39"/>
  <sheetViews>
    <sheetView showGridLines="0" zoomScaleNormal="100" workbookViewId="0">
      <selection activeCell="C22" sqref="C22"/>
    </sheetView>
  </sheetViews>
  <sheetFormatPr baseColWidth="10" defaultRowHeight="15" x14ac:dyDescent="0.25"/>
  <cols>
    <col min="2" max="2" width="59.5703125" customWidth="1"/>
    <col min="3" max="8" width="15.85546875" customWidth="1"/>
  </cols>
  <sheetData>
    <row r="5" spans="2:17" ht="15.75" thickBot="1" x14ac:dyDescent="0.3"/>
    <row r="6" spans="2:17" ht="37.5" customHeight="1" thickBot="1" x14ac:dyDescent="0.3">
      <c r="B6" s="84" t="s">
        <v>12</v>
      </c>
      <c r="C6" s="85"/>
      <c r="D6" s="85"/>
      <c r="E6" s="85"/>
      <c r="F6" s="85"/>
      <c r="G6" s="85"/>
      <c r="H6" s="86"/>
    </row>
    <row r="7" spans="2:17" x14ac:dyDescent="0.25">
      <c r="B7" s="1"/>
    </row>
    <row r="8" spans="2:17" ht="15.75" thickBot="1" x14ac:dyDescent="0.3"/>
    <row r="9" spans="2:17" ht="16.5" thickBot="1" x14ac:dyDescent="0.3">
      <c r="C9" s="87" t="s">
        <v>9</v>
      </c>
      <c r="D9" s="88"/>
      <c r="E9" s="89"/>
      <c r="F9" s="87" t="s">
        <v>10</v>
      </c>
      <c r="G9" s="88"/>
      <c r="H9" s="89"/>
      <c r="J9" s="103" t="s">
        <v>14</v>
      </c>
      <c r="K9" s="104"/>
      <c r="L9" s="104"/>
      <c r="M9" s="104"/>
      <c r="N9" s="104"/>
      <c r="O9" s="104"/>
      <c r="P9" s="104"/>
      <c r="Q9" s="105"/>
    </row>
    <row r="10" spans="2:17" s="1" customFormat="1" ht="30.75" customHeight="1" thickBot="1" x14ac:dyDescent="0.3">
      <c r="B10" s="40"/>
      <c r="C10" s="41" t="s">
        <v>8</v>
      </c>
      <c r="D10" s="42" t="s">
        <v>7</v>
      </c>
      <c r="E10" s="43" t="s">
        <v>5</v>
      </c>
      <c r="F10" s="41" t="s">
        <v>8</v>
      </c>
      <c r="G10" s="42" t="s">
        <v>7</v>
      </c>
      <c r="H10" s="43" t="s">
        <v>5</v>
      </c>
      <c r="J10" s="106" t="s">
        <v>29</v>
      </c>
      <c r="K10" s="107"/>
      <c r="L10" s="107"/>
      <c r="M10" s="107"/>
      <c r="N10" s="107"/>
      <c r="O10" s="107"/>
      <c r="P10" s="107"/>
      <c r="Q10" s="108"/>
    </row>
    <row r="11" spans="2:17" ht="15" customHeight="1" x14ac:dyDescent="0.25">
      <c r="B11" s="6" t="s">
        <v>0</v>
      </c>
      <c r="C11" s="8"/>
      <c r="D11" s="18"/>
      <c r="E11" s="19"/>
      <c r="F11" s="27">
        <f>C11/2</f>
        <v>0</v>
      </c>
      <c r="G11" s="18"/>
      <c r="H11" s="19"/>
      <c r="J11" s="106"/>
      <c r="K11" s="107"/>
      <c r="L11" s="107"/>
      <c r="M11" s="107"/>
      <c r="N11" s="107"/>
      <c r="O11" s="107"/>
      <c r="P11" s="107"/>
      <c r="Q11" s="108"/>
    </row>
    <row r="12" spans="2:17" x14ac:dyDescent="0.25">
      <c r="B12" s="7" t="s">
        <v>1</v>
      </c>
      <c r="C12" s="9"/>
      <c r="D12" s="20"/>
      <c r="E12" s="21"/>
      <c r="F12" s="28"/>
      <c r="G12" s="20"/>
      <c r="H12" s="21"/>
      <c r="J12" s="106"/>
      <c r="K12" s="107"/>
      <c r="L12" s="107"/>
      <c r="M12" s="107"/>
      <c r="N12" s="107"/>
      <c r="O12" s="107"/>
      <c r="P12" s="107"/>
      <c r="Q12" s="108"/>
    </row>
    <row r="13" spans="2:17" x14ac:dyDescent="0.25">
      <c r="B13" s="7" t="s">
        <v>2</v>
      </c>
      <c r="C13" s="9"/>
      <c r="D13" s="20"/>
      <c r="E13" s="21"/>
      <c r="F13" s="28">
        <f>C13/2</f>
        <v>0</v>
      </c>
      <c r="G13" s="20"/>
      <c r="H13" s="21"/>
      <c r="J13" s="106"/>
      <c r="K13" s="107"/>
      <c r="L13" s="107"/>
      <c r="M13" s="107"/>
      <c r="N13" s="107"/>
      <c r="O13" s="107"/>
      <c r="P13" s="107"/>
      <c r="Q13" s="108"/>
    </row>
    <row r="14" spans="2:17" x14ac:dyDescent="0.25">
      <c r="B14" s="46" t="s">
        <v>25</v>
      </c>
      <c r="C14" s="54">
        <f>SUM(C11:C13)</f>
        <v>0</v>
      </c>
      <c r="D14" s="20"/>
      <c r="E14" s="21"/>
      <c r="F14" s="54">
        <f>SUM(F11:F13)</f>
        <v>0</v>
      </c>
      <c r="G14" s="20"/>
      <c r="H14" s="21"/>
      <c r="J14" s="35"/>
      <c r="K14" s="10"/>
      <c r="L14" s="10"/>
      <c r="M14" s="10"/>
      <c r="N14" s="10"/>
      <c r="O14" s="10"/>
      <c r="P14" s="10"/>
      <c r="Q14" s="36"/>
    </row>
    <row r="15" spans="2:17" x14ac:dyDescent="0.25">
      <c r="B15" s="44" t="s">
        <v>16</v>
      </c>
      <c r="C15" s="37">
        <f>-(D15*E15)</f>
        <v>0</v>
      </c>
      <c r="D15" s="30">
        <f>C14</f>
        <v>0</v>
      </c>
      <c r="E15" s="32">
        <v>0.111</v>
      </c>
      <c r="F15" s="37">
        <f>-(G15*H15)</f>
        <v>0</v>
      </c>
      <c r="G15" s="30">
        <f>F14</f>
        <v>0</v>
      </c>
      <c r="H15" s="32">
        <v>0.111</v>
      </c>
      <c r="J15" s="109" t="s">
        <v>15</v>
      </c>
      <c r="K15" s="110"/>
      <c r="L15" s="110"/>
      <c r="M15" s="110"/>
      <c r="N15" s="110"/>
      <c r="O15" s="110"/>
      <c r="P15" s="110"/>
      <c r="Q15" s="111"/>
    </row>
    <row r="16" spans="2:17" x14ac:dyDescent="0.25">
      <c r="B16" s="44" t="s">
        <v>17</v>
      </c>
      <c r="C16" s="37">
        <f>-(D16*E16)</f>
        <v>0</v>
      </c>
      <c r="D16" s="30">
        <f>C14*0.9825</f>
        <v>0</v>
      </c>
      <c r="E16" s="32">
        <v>6.8000000000000005E-2</v>
      </c>
      <c r="F16" s="37">
        <f>-(G16*H16)</f>
        <v>0</v>
      </c>
      <c r="G16" s="30">
        <f>F14*0.9825</f>
        <v>0</v>
      </c>
      <c r="H16" s="32">
        <v>6.8000000000000005E-2</v>
      </c>
      <c r="J16" s="109"/>
      <c r="K16" s="110"/>
      <c r="L16" s="110"/>
      <c r="M16" s="110"/>
      <c r="N16" s="110"/>
      <c r="O16" s="110"/>
      <c r="P16" s="110"/>
      <c r="Q16" s="111"/>
    </row>
    <row r="17" spans="2:17" x14ac:dyDescent="0.25">
      <c r="B17" s="44" t="s">
        <v>18</v>
      </c>
      <c r="C17" s="37">
        <f>-(D17*E17)</f>
        <v>0</v>
      </c>
      <c r="D17" s="30">
        <f>$C$14*0.9825</f>
        <v>0</v>
      </c>
      <c r="E17" s="32">
        <v>2.4E-2</v>
      </c>
      <c r="F17" s="37">
        <f>-(G17*H17)</f>
        <v>0</v>
      </c>
      <c r="G17" s="30">
        <f>F14*0.9825</f>
        <v>0</v>
      </c>
      <c r="H17" s="32">
        <v>2.4E-2</v>
      </c>
      <c r="J17" s="109"/>
      <c r="K17" s="110"/>
      <c r="L17" s="110"/>
      <c r="M17" s="110"/>
      <c r="N17" s="110"/>
      <c r="O17" s="110"/>
      <c r="P17" s="110"/>
      <c r="Q17" s="111"/>
    </row>
    <row r="18" spans="2:17" ht="15.75" thickBot="1" x14ac:dyDescent="0.3">
      <c r="B18" s="45" t="s">
        <v>19</v>
      </c>
      <c r="C18" s="39">
        <f>-(D18*E18)</f>
        <v>0</v>
      </c>
      <c r="D18" s="33">
        <f>$C$14*0.9825</f>
        <v>0</v>
      </c>
      <c r="E18" s="34">
        <v>5.0000000000000001E-3</v>
      </c>
      <c r="F18" s="39">
        <f>-(G18*H18)</f>
        <v>0</v>
      </c>
      <c r="G18" s="30">
        <f>F14*0.9825</f>
        <v>0</v>
      </c>
      <c r="H18" s="34">
        <v>5.0000000000000001E-3</v>
      </c>
      <c r="J18" s="109"/>
      <c r="K18" s="110"/>
      <c r="L18" s="110"/>
      <c r="M18" s="110"/>
      <c r="N18" s="110"/>
      <c r="O18" s="110"/>
      <c r="P18" s="110"/>
      <c r="Q18" s="111"/>
    </row>
    <row r="19" spans="2:17" ht="15.75" thickBot="1" x14ac:dyDescent="0.3">
      <c r="B19" s="50" t="s">
        <v>36</v>
      </c>
      <c r="C19" s="51">
        <f>SUM(C14:C18)</f>
        <v>0</v>
      </c>
      <c r="D19" s="52"/>
      <c r="E19" s="53"/>
      <c r="F19" s="51">
        <f>SUM(F14:F18)</f>
        <v>0</v>
      </c>
      <c r="G19" s="22"/>
      <c r="H19" s="23"/>
      <c r="J19" s="35"/>
      <c r="K19" s="10"/>
      <c r="L19" s="10"/>
      <c r="M19" s="10"/>
      <c r="N19" s="10"/>
      <c r="O19" s="10"/>
      <c r="P19" s="10"/>
      <c r="Q19" s="36"/>
    </row>
    <row r="20" spans="2:17" ht="15" customHeight="1" x14ac:dyDescent="0.25">
      <c r="B20" s="47" t="s">
        <v>3</v>
      </c>
      <c r="C20" s="48"/>
      <c r="D20" s="93"/>
      <c r="E20" s="94"/>
      <c r="F20" s="49">
        <f>C20/2</f>
        <v>0</v>
      </c>
      <c r="G20" s="93"/>
      <c r="H20" s="94"/>
      <c r="J20" s="35"/>
      <c r="K20" s="10"/>
      <c r="L20" s="10"/>
      <c r="M20" s="10"/>
      <c r="N20" s="10"/>
      <c r="O20" s="10"/>
      <c r="P20" s="10"/>
      <c r="Q20" s="36"/>
    </row>
    <row r="21" spans="2:17" ht="15" customHeight="1" x14ac:dyDescent="0.25">
      <c r="B21" s="7" t="s">
        <v>4</v>
      </c>
      <c r="C21" s="9"/>
      <c r="D21" s="95"/>
      <c r="E21" s="96"/>
      <c r="F21" s="28">
        <f>C21/2</f>
        <v>0</v>
      </c>
      <c r="G21" s="95"/>
      <c r="H21" s="96"/>
      <c r="J21" s="112" t="s">
        <v>31</v>
      </c>
      <c r="K21" s="113"/>
      <c r="L21" s="113"/>
      <c r="M21" s="113"/>
      <c r="N21" s="113"/>
      <c r="O21" s="113"/>
      <c r="P21" s="113"/>
      <c r="Q21" s="114"/>
    </row>
    <row r="22" spans="2:17" ht="15" customHeight="1" x14ac:dyDescent="0.25">
      <c r="B22" s="7" t="s">
        <v>11</v>
      </c>
      <c r="C22" s="9"/>
      <c r="D22" s="95"/>
      <c r="E22" s="96"/>
      <c r="F22" s="28">
        <f>C22/2</f>
        <v>0</v>
      </c>
      <c r="G22" s="95"/>
      <c r="H22" s="96"/>
      <c r="J22" s="35"/>
      <c r="K22" s="10"/>
      <c r="L22" s="10"/>
      <c r="M22" s="10"/>
      <c r="N22" s="10"/>
      <c r="O22" s="10"/>
      <c r="P22" s="10"/>
      <c r="Q22" s="36"/>
    </row>
    <row r="23" spans="2:17" x14ac:dyDescent="0.25">
      <c r="B23" s="7"/>
      <c r="C23" s="9"/>
      <c r="D23" s="95"/>
      <c r="E23" s="96"/>
      <c r="F23" s="28"/>
      <c r="G23" s="95"/>
      <c r="H23" s="96"/>
      <c r="J23" s="35"/>
      <c r="K23" s="10"/>
      <c r="L23" s="10"/>
      <c r="M23" s="10"/>
      <c r="N23" s="10"/>
      <c r="O23" s="10"/>
      <c r="P23" s="10"/>
      <c r="Q23" s="36"/>
    </row>
    <row r="24" spans="2:17" x14ac:dyDescent="0.25">
      <c r="B24" s="7"/>
      <c r="C24" s="9"/>
      <c r="D24" s="95"/>
      <c r="E24" s="96"/>
      <c r="F24" s="28"/>
      <c r="G24" s="95"/>
      <c r="H24" s="96"/>
      <c r="J24" s="115"/>
      <c r="K24" s="116"/>
      <c r="L24" s="116"/>
      <c r="M24" s="116"/>
      <c r="N24" s="116"/>
      <c r="O24" s="116"/>
      <c r="P24" s="116"/>
      <c r="Q24" s="117"/>
    </row>
    <row r="25" spans="2:17" x14ac:dyDescent="0.25">
      <c r="B25" s="7"/>
      <c r="C25" s="9"/>
      <c r="D25" s="95"/>
      <c r="E25" s="96"/>
      <c r="F25" s="28"/>
      <c r="G25" s="95"/>
      <c r="H25" s="96"/>
      <c r="J25" s="115"/>
      <c r="K25" s="116"/>
      <c r="L25" s="116"/>
      <c r="M25" s="116"/>
      <c r="N25" s="116"/>
      <c r="O25" s="116"/>
      <c r="P25" s="116"/>
      <c r="Q25" s="117"/>
    </row>
    <row r="26" spans="2:17" x14ac:dyDescent="0.25">
      <c r="B26" s="46" t="s">
        <v>25</v>
      </c>
      <c r="C26" s="54">
        <f>SUM(C20:C25)</f>
        <v>0</v>
      </c>
      <c r="D26" s="97"/>
      <c r="E26" s="98"/>
      <c r="F26" s="54">
        <f>SUM(F20:F25)</f>
        <v>0</v>
      </c>
      <c r="G26" s="97"/>
      <c r="H26" s="98"/>
      <c r="J26" s="35"/>
      <c r="K26" s="10"/>
      <c r="L26" s="10"/>
      <c r="M26" s="10"/>
      <c r="N26" s="10"/>
      <c r="O26" s="10"/>
      <c r="P26" s="10"/>
      <c r="Q26" s="36"/>
    </row>
    <row r="27" spans="2:17" x14ac:dyDescent="0.25">
      <c r="B27" s="44" t="s">
        <v>6</v>
      </c>
      <c r="C27" s="37">
        <f>-(D27*E27)</f>
        <v>0</v>
      </c>
      <c r="D27" s="30">
        <f>IF(C26&gt;=(0.2*C11),(0.2*C11),C26)</f>
        <v>0</v>
      </c>
      <c r="E27" s="38">
        <v>0.05</v>
      </c>
      <c r="F27" s="37">
        <f>-(G27*H27)</f>
        <v>0</v>
      </c>
      <c r="G27" s="30">
        <f>IF(F26&gt;=(0.2*F11),(0.2*F11),F26)</f>
        <v>0</v>
      </c>
      <c r="H27" s="38">
        <v>0.05</v>
      </c>
      <c r="J27" s="35"/>
      <c r="K27" s="10"/>
      <c r="L27" s="10"/>
      <c r="M27" s="10"/>
      <c r="N27" s="10"/>
      <c r="O27" s="10"/>
      <c r="P27" s="10"/>
      <c r="Q27" s="36"/>
    </row>
    <row r="28" spans="2:17" x14ac:dyDescent="0.25">
      <c r="B28" s="44" t="s">
        <v>17</v>
      </c>
      <c r="C28" s="37">
        <f>-(D28*E28)</f>
        <v>0</v>
      </c>
      <c r="D28" s="30">
        <f>C26*0.9825</f>
        <v>0</v>
      </c>
      <c r="E28" s="32">
        <v>6.8000000000000005E-2</v>
      </c>
      <c r="F28" s="37">
        <f>-(G28*H28)</f>
        <v>0</v>
      </c>
      <c r="G28" s="30">
        <f>F26*0.9825</f>
        <v>0</v>
      </c>
      <c r="H28" s="32">
        <v>6.8000000000000005E-2</v>
      </c>
      <c r="J28" s="115"/>
      <c r="K28" s="116"/>
      <c r="L28" s="116"/>
      <c r="M28" s="116"/>
      <c r="N28" s="116"/>
      <c r="O28" s="116"/>
      <c r="P28" s="116"/>
      <c r="Q28" s="117"/>
    </row>
    <row r="29" spans="2:17" x14ac:dyDescent="0.25">
      <c r="B29" s="44" t="s">
        <v>18</v>
      </c>
      <c r="C29" s="37">
        <f>-(D29*E29)</f>
        <v>0</v>
      </c>
      <c r="D29" s="30">
        <f>C26*0.9825</f>
        <v>0</v>
      </c>
      <c r="E29" s="32">
        <v>2.4E-2</v>
      </c>
      <c r="F29" s="37">
        <f>-(G29*H29)</f>
        <v>0</v>
      </c>
      <c r="G29" s="30">
        <f>F26*0.9825</f>
        <v>0</v>
      </c>
      <c r="H29" s="32">
        <v>2.4E-2</v>
      </c>
      <c r="J29" s="115"/>
      <c r="K29" s="116"/>
      <c r="L29" s="116"/>
      <c r="M29" s="116"/>
      <c r="N29" s="116"/>
      <c r="O29" s="116"/>
      <c r="P29" s="116"/>
      <c r="Q29" s="117"/>
    </row>
    <row r="30" spans="2:17" ht="15.75" customHeight="1" thickBot="1" x14ac:dyDescent="0.3">
      <c r="B30" s="45" t="s">
        <v>19</v>
      </c>
      <c r="C30" s="39">
        <f>-(D30*E30)</f>
        <v>0</v>
      </c>
      <c r="D30" s="33">
        <f>C26*0.9825</f>
        <v>0</v>
      </c>
      <c r="E30" s="34">
        <v>5.0000000000000001E-3</v>
      </c>
      <c r="F30" s="39">
        <f>-(G30*H30)</f>
        <v>0</v>
      </c>
      <c r="G30" s="33">
        <f>F26*0.9825</f>
        <v>0</v>
      </c>
      <c r="H30" s="34">
        <v>5.0000000000000001E-3</v>
      </c>
      <c r="J30" s="90" t="s">
        <v>32</v>
      </c>
      <c r="K30" s="91"/>
      <c r="L30" s="91"/>
      <c r="M30" s="91"/>
      <c r="N30" s="91"/>
      <c r="O30" s="91"/>
      <c r="P30" s="91"/>
      <c r="Q30" s="92"/>
    </row>
    <row r="31" spans="2:17" ht="15.75" thickBot="1" x14ac:dyDescent="0.3">
      <c r="B31" s="24" t="s">
        <v>26</v>
      </c>
      <c r="C31" s="55">
        <f>SUM(C26:C30)</f>
        <v>0</v>
      </c>
      <c r="D31" s="120"/>
      <c r="E31" s="121"/>
      <c r="F31" s="56">
        <f>SUM(F26:F30)</f>
        <v>0</v>
      </c>
      <c r="G31" s="122"/>
      <c r="H31" s="123"/>
      <c r="J31" s="90"/>
      <c r="K31" s="91"/>
      <c r="L31" s="91"/>
      <c r="M31" s="91"/>
      <c r="N31" s="91"/>
      <c r="O31" s="91"/>
      <c r="P31" s="91"/>
      <c r="Q31" s="92"/>
    </row>
    <row r="32" spans="2:17" x14ac:dyDescent="0.25">
      <c r="B32" s="11" t="s">
        <v>27</v>
      </c>
      <c r="C32" s="57">
        <f>C19*0.9</f>
        <v>0</v>
      </c>
      <c r="D32" s="99"/>
      <c r="E32" s="99"/>
      <c r="F32" s="99"/>
      <c r="G32" s="99"/>
      <c r="H32" s="100"/>
      <c r="J32" s="90"/>
      <c r="K32" s="91"/>
      <c r="L32" s="91"/>
      <c r="M32" s="91"/>
      <c r="N32" s="91"/>
      <c r="O32" s="91"/>
      <c r="P32" s="91"/>
      <c r="Q32" s="92"/>
    </row>
    <row r="33" spans="2:17" ht="15.75" customHeight="1" thickBot="1" x14ac:dyDescent="0.3">
      <c r="B33" s="12" t="s">
        <v>28</v>
      </c>
      <c r="C33" s="58">
        <f>C31*0.9</f>
        <v>0</v>
      </c>
      <c r="D33" s="101"/>
      <c r="E33" s="101"/>
      <c r="F33" s="101"/>
      <c r="G33" s="101"/>
      <c r="H33" s="102"/>
      <c r="J33" s="59"/>
      <c r="K33" s="60"/>
      <c r="L33" s="60"/>
      <c r="M33" s="60"/>
      <c r="N33" s="60"/>
      <c r="O33" s="60"/>
      <c r="P33" s="60"/>
      <c r="Q33" s="61"/>
    </row>
    <row r="34" spans="2:17" ht="29.45" customHeight="1" thickBot="1" x14ac:dyDescent="0.3">
      <c r="B34" s="74" t="s">
        <v>37</v>
      </c>
      <c r="C34" s="118">
        <f>(C32-F19)/30</f>
        <v>0</v>
      </c>
      <c r="D34" s="118"/>
      <c r="E34" s="118"/>
      <c r="F34" s="118"/>
      <c r="G34" s="118"/>
      <c r="H34" s="119"/>
      <c r="J34" s="81" t="s">
        <v>30</v>
      </c>
      <c r="K34" s="82"/>
      <c r="L34" s="82"/>
      <c r="M34" s="82"/>
      <c r="N34" s="82"/>
      <c r="O34" s="82"/>
      <c r="P34" s="82"/>
      <c r="Q34" s="83"/>
    </row>
    <row r="35" spans="2:17" ht="26.45" customHeight="1" thickBot="1" x14ac:dyDescent="0.3">
      <c r="B35" s="75" t="s">
        <v>34</v>
      </c>
      <c r="C35" s="118">
        <f>(C33-F31)/30</f>
        <v>0</v>
      </c>
      <c r="D35" s="118"/>
      <c r="E35" s="118"/>
      <c r="F35" s="118"/>
      <c r="G35" s="118"/>
      <c r="H35" s="119"/>
      <c r="J35" s="76"/>
      <c r="K35" s="77"/>
      <c r="L35" s="77"/>
      <c r="M35" s="77"/>
      <c r="N35" s="77"/>
      <c r="O35" s="77"/>
      <c r="P35" s="77"/>
      <c r="Q35" s="78"/>
    </row>
    <row r="39" spans="2:17" x14ac:dyDescent="0.25">
      <c r="B39" s="26" t="s">
        <v>38</v>
      </c>
    </row>
  </sheetData>
  <sheetProtection sheet="1" objects="1" scenarios="1"/>
  <mergeCells count="18">
    <mergeCell ref="C35:H35"/>
    <mergeCell ref="D20:E26"/>
    <mergeCell ref="D31:E31"/>
    <mergeCell ref="G31:H31"/>
    <mergeCell ref="C34:H34"/>
    <mergeCell ref="J34:Q34"/>
    <mergeCell ref="B6:H6"/>
    <mergeCell ref="C9:E9"/>
    <mergeCell ref="F9:H9"/>
    <mergeCell ref="J30:Q32"/>
    <mergeCell ref="G20:H26"/>
    <mergeCell ref="D32:H33"/>
    <mergeCell ref="J9:Q9"/>
    <mergeCell ref="J10:Q13"/>
    <mergeCell ref="J15:Q18"/>
    <mergeCell ref="J21:Q21"/>
    <mergeCell ref="J24:Q25"/>
    <mergeCell ref="J28:Q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006DA-32C0-47D0-883D-EBC9FB8532CD}">
  <dimension ref="A5:P45"/>
  <sheetViews>
    <sheetView showGridLines="0" tabSelected="1" topLeftCell="A13" zoomScaleNormal="100" workbookViewId="0">
      <selection activeCell="D36" sqref="D36"/>
    </sheetView>
  </sheetViews>
  <sheetFormatPr baseColWidth="10" defaultRowHeight="15" x14ac:dyDescent="0.25"/>
  <cols>
    <col min="1" max="1" width="58.7109375" customWidth="1"/>
    <col min="2" max="7" width="15.85546875" customWidth="1"/>
  </cols>
  <sheetData>
    <row r="5" spans="1:16" ht="15.75" thickBot="1" x14ac:dyDescent="0.3"/>
    <row r="6" spans="1:16" ht="39" customHeight="1" thickBot="1" x14ac:dyDescent="0.3">
      <c r="A6" s="84" t="s">
        <v>33</v>
      </c>
      <c r="B6" s="85"/>
      <c r="C6" s="85"/>
      <c r="D6" s="85"/>
      <c r="E6" s="85"/>
      <c r="F6" s="85"/>
      <c r="G6" s="86"/>
    </row>
    <row r="8" spans="1:16" ht="15.75" thickBot="1" x14ac:dyDescent="0.3"/>
    <row r="9" spans="1:16" ht="16.5" thickBot="1" x14ac:dyDescent="0.3">
      <c r="B9" s="145" t="s">
        <v>9</v>
      </c>
      <c r="C9" s="146"/>
      <c r="D9" s="147"/>
      <c r="E9" s="145" t="s">
        <v>10</v>
      </c>
      <c r="F9" s="146"/>
      <c r="G9" s="147"/>
    </row>
    <row r="10" spans="1:16" s="1" customFormat="1" ht="30.75" thickBot="1" x14ac:dyDescent="0.3">
      <c r="A10" s="2"/>
      <c r="B10" s="3" t="s">
        <v>8</v>
      </c>
      <c r="C10" s="4" t="s">
        <v>7</v>
      </c>
      <c r="D10" s="5" t="s">
        <v>5</v>
      </c>
      <c r="E10" s="3" t="s">
        <v>8</v>
      </c>
      <c r="F10" s="4" t="s">
        <v>7</v>
      </c>
      <c r="G10" s="5" t="s">
        <v>5</v>
      </c>
      <c r="I10" s="103" t="s">
        <v>14</v>
      </c>
      <c r="J10" s="104"/>
      <c r="K10" s="104"/>
      <c r="L10" s="104"/>
      <c r="M10" s="104"/>
      <c r="N10" s="104"/>
      <c r="O10" s="104"/>
      <c r="P10" s="105"/>
    </row>
    <row r="11" spans="1:16" ht="15" customHeight="1" x14ac:dyDescent="0.25">
      <c r="A11" s="25" t="s">
        <v>0</v>
      </c>
      <c r="B11" s="62"/>
      <c r="C11" s="14"/>
      <c r="D11" s="14"/>
      <c r="E11" s="63">
        <f>B11/2</f>
        <v>0</v>
      </c>
      <c r="F11" s="14"/>
      <c r="G11" s="15"/>
      <c r="I11" s="106" t="s">
        <v>29</v>
      </c>
      <c r="J11" s="107"/>
      <c r="K11" s="107"/>
      <c r="L11" s="107"/>
      <c r="M11" s="107"/>
      <c r="N11" s="107"/>
      <c r="O11" s="107"/>
      <c r="P11" s="108"/>
    </row>
    <row r="12" spans="1:16" x14ac:dyDescent="0.25">
      <c r="A12" s="13" t="s">
        <v>1</v>
      </c>
      <c r="B12" s="64"/>
      <c r="C12" s="16"/>
      <c r="D12" s="16"/>
      <c r="E12" s="65">
        <f>B12/2</f>
        <v>0</v>
      </c>
      <c r="F12" s="16"/>
      <c r="G12" s="17"/>
      <c r="I12" s="106"/>
      <c r="J12" s="107"/>
      <c r="K12" s="107"/>
      <c r="L12" s="107"/>
      <c r="M12" s="107"/>
      <c r="N12" s="107"/>
      <c r="O12" s="107"/>
      <c r="P12" s="108"/>
    </row>
    <row r="13" spans="1:16" x14ac:dyDescent="0.25">
      <c r="A13" s="13" t="s">
        <v>2</v>
      </c>
      <c r="B13" s="64"/>
      <c r="C13" s="16"/>
      <c r="D13" s="16"/>
      <c r="E13" s="65">
        <f>B13/2</f>
        <v>0</v>
      </c>
      <c r="F13" s="16"/>
      <c r="G13" s="17"/>
      <c r="I13" s="106"/>
      <c r="J13" s="107"/>
      <c r="K13" s="107"/>
      <c r="L13" s="107"/>
      <c r="M13" s="107"/>
      <c r="N13" s="107"/>
      <c r="O13" s="107"/>
      <c r="P13" s="108"/>
    </row>
    <row r="14" spans="1:16" x14ac:dyDescent="0.25">
      <c r="A14" s="66" t="s">
        <v>25</v>
      </c>
      <c r="B14" s="71">
        <f>SUM(B11:B13)</f>
        <v>0</v>
      </c>
      <c r="C14" s="16"/>
      <c r="D14" s="16"/>
      <c r="E14" s="71">
        <f>SUM(E11:E13)</f>
        <v>0</v>
      </c>
      <c r="F14" s="16"/>
      <c r="G14" s="17"/>
      <c r="I14" s="106"/>
      <c r="J14" s="107"/>
      <c r="K14" s="107"/>
      <c r="L14" s="107"/>
      <c r="M14" s="107"/>
      <c r="N14" s="107"/>
      <c r="O14" s="107"/>
      <c r="P14" s="108"/>
    </row>
    <row r="15" spans="1:16" x14ac:dyDescent="0.25">
      <c r="A15" s="29" t="s">
        <v>35</v>
      </c>
      <c r="B15" s="73"/>
      <c r="C15" s="30">
        <f>B14</f>
        <v>0</v>
      </c>
      <c r="D15" s="31">
        <v>1.2999999999999999E-2</v>
      </c>
      <c r="E15" s="73"/>
      <c r="F15" s="30">
        <f>E14</f>
        <v>0</v>
      </c>
      <c r="G15" s="32">
        <v>1.2999999999999999E-2</v>
      </c>
      <c r="I15" s="35"/>
      <c r="J15" s="10"/>
      <c r="K15" s="10"/>
      <c r="L15" s="10"/>
      <c r="M15" s="10"/>
      <c r="N15" s="10"/>
      <c r="O15" s="10"/>
      <c r="P15" s="36"/>
    </row>
    <row r="16" spans="1:16" x14ac:dyDescent="0.25">
      <c r="A16" s="29" t="s">
        <v>20</v>
      </c>
      <c r="B16" s="30">
        <f>-(C16*D16)</f>
        <v>0</v>
      </c>
      <c r="C16" s="30">
        <f>B14</f>
        <v>0</v>
      </c>
      <c r="D16" s="31">
        <v>4.0000000000000001E-3</v>
      </c>
      <c r="E16" s="30">
        <f>-(F16*G16)</f>
        <v>0</v>
      </c>
      <c r="F16" s="30">
        <f>E14</f>
        <v>0</v>
      </c>
      <c r="G16" s="32">
        <v>4.0000000000000001E-3</v>
      </c>
      <c r="I16" s="109" t="s">
        <v>15</v>
      </c>
      <c r="J16" s="110"/>
      <c r="K16" s="110"/>
      <c r="L16" s="110"/>
      <c r="M16" s="110"/>
      <c r="N16" s="110"/>
      <c r="O16" s="110"/>
      <c r="P16" s="111"/>
    </row>
    <row r="17" spans="1:16" x14ac:dyDescent="0.25">
      <c r="A17" s="29" t="s">
        <v>20</v>
      </c>
      <c r="B17" s="30">
        <f>-(C17*D17)</f>
        <v>0</v>
      </c>
      <c r="C17" s="30">
        <f>IF(B14+B30&gt;=3864,3864*B14/(B14+B30),B14)</f>
        <v>0</v>
      </c>
      <c r="D17" s="31">
        <v>6.9000000000000006E-2</v>
      </c>
      <c r="E17" s="30">
        <f>-(F17*G17)</f>
        <v>0</v>
      </c>
      <c r="F17" s="30">
        <f>IF(E14+E30&gt;=3864,3864*E14/(E14+E30),E14)</f>
        <v>0</v>
      </c>
      <c r="G17" s="32">
        <v>6.9000000000000006E-2</v>
      </c>
      <c r="I17" s="109"/>
      <c r="J17" s="110"/>
      <c r="K17" s="110"/>
      <c r="L17" s="110"/>
      <c r="M17" s="110"/>
      <c r="N17" s="110"/>
      <c r="O17" s="110"/>
      <c r="P17" s="111"/>
    </row>
    <row r="18" spans="1:16" x14ac:dyDescent="0.25">
      <c r="A18" s="29" t="s">
        <v>21</v>
      </c>
      <c r="B18" s="30">
        <f>-(C18*D18)</f>
        <v>0</v>
      </c>
      <c r="C18" s="30">
        <f>IF(B14+B30&gt;=3864,3864*B14/(B14+B30),B14)</f>
        <v>0</v>
      </c>
      <c r="D18" s="31">
        <v>2.8400000000000002E-2</v>
      </c>
      <c r="E18" s="30">
        <f>-(F18*G18)</f>
        <v>0</v>
      </c>
      <c r="F18" s="30">
        <f>IF(E14+E30&gt;=3864,3864*E14/(E14+E30),E14)</f>
        <v>0</v>
      </c>
      <c r="G18" s="32">
        <v>2.8000000000000001E-2</v>
      </c>
      <c r="I18" s="109"/>
      <c r="J18" s="110"/>
      <c r="K18" s="110"/>
      <c r="L18" s="110"/>
      <c r="M18" s="110"/>
      <c r="N18" s="110"/>
      <c r="O18" s="110"/>
      <c r="P18" s="111"/>
    </row>
    <row r="19" spans="1:16" x14ac:dyDescent="0.25">
      <c r="A19" s="29" t="s">
        <v>22</v>
      </c>
      <c r="B19" s="30">
        <f>-(C19*D19)</f>
        <v>0</v>
      </c>
      <c r="C19" s="30">
        <f>IF(B14+B30&gt;=3824,(B14*B14/(B14+B30))-3864,0)</f>
        <v>0</v>
      </c>
      <c r="D19" s="31">
        <v>7.0599999999999996E-2</v>
      </c>
      <c r="E19" s="30">
        <f>-(F19*G19)</f>
        <v>0</v>
      </c>
      <c r="F19" s="30">
        <f>IF(E14+E30&gt;=3824,(E14*E14/(E14+E30))-3864,0)</f>
        <v>0</v>
      </c>
      <c r="G19" s="32">
        <v>6.9500000000000006E-2</v>
      </c>
      <c r="I19" s="109"/>
      <c r="J19" s="110"/>
      <c r="K19" s="110"/>
      <c r="L19" s="110"/>
      <c r="M19" s="110"/>
      <c r="N19" s="110"/>
      <c r="O19" s="110"/>
      <c r="P19" s="111"/>
    </row>
    <row r="20" spans="1:16" x14ac:dyDescent="0.25">
      <c r="A20" s="29" t="s">
        <v>17</v>
      </c>
      <c r="B20" s="30">
        <f>-(C20*D20)</f>
        <v>0</v>
      </c>
      <c r="C20" s="30">
        <f>B14*0.9825</f>
        <v>0</v>
      </c>
      <c r="D20" s="31">
        <v>6.8000000000000005E-2</v>
      </c>
      <c r="E20" s="30">
        <f>-(F20*G20)</f>
        <v>0</v>
      </c>
      <c r="F20" s="30">
        <f>E14*0.9825</f>
        <v>0</v>
      </c>
      <c r="G20" s="32">
        <v>6.8000000000000005E-2</v>
      </c>
      <c r="I20" s="35"/>
      <c r="J20" s="10"/>
      <c r="K20" s="10"/>
      <c r="L20" s="10"/>
      <c r="M20" s="10"/>
      <c r="N20" s="10"/>
      <c r="O20" s="10"/>
      <c r="P20" s="36"/>
    </row>
    <row r="21" spans="1:16" x14ac:dyDescent="0.25">
      <c r="A21" s="29" t="s">
        <v>23</v>
      </c>
      <c r="B21" s="30">
        <f t="shared" ref="B21:B22" si="0">-(C21*D21)</f>
        <v>0</v>
      </c>
      <c r="C21" s="30">
        <f>B14*0.9825</f>
        <v>0</v>
      </c>
      <c r="D21" s="31">
        <v>2.4E-2</v>
      </c>
      <c r="E21" s="30">
        <f t="shared" ref="E21:E22" si="1">-(F21*G21)</f>
        <v>0</v>
      </c>
      <c r="F21" s="30">
        <f>E14*0.9825</f>
        <v>0</v>
      </c>
      <c r="G21" s="32">
        <v>2.4E-2</v>
      </c>
      <c r="I21" s="35"/>
      <c r="J21" s="10"/>
      <c r="K21" s="10"/>
      <c r="L21" s="10"/>
      <c r="M21" s="10"/>
      <c r="N21" s="10"/>
      <c r="O21" s="10"/>
      <c r="P21" s="36"/>
    </row>
    <row r="22" spans="1:16" x14ac:dyDescent="0.25">
      <c r="A22" s="29" t="s">
        <v>19</v>
      </c>
      <c r="B22" s="30">
        <f t="shared" si="0"/>
        <v>0</v>
      </c>
      <c r="C22" s="30">
        <f>B14*0.9825</f>
        <v>0</v>
      </c>
      <c r="D22" s="31">
        <v>5.0000000000000001E-3</v>
      </c>
      <c r="E22" s="30">
        <f t="shared" si="1"/>
        <v>0</v>
      </c>
      <c r="F22" s="30">
        <f>E14*0.9825</f>
        <v>0</v>
      </c>
      <c r="G22" s="32">
        <v>5.0000000000000001E-3</v>
      </c>
      <c r="I22" s="112" t="s">
        <v>31</v>
      </c>
      <c r="J22" s="113"/>
      <c r="K22" s="113"/>
      <c r="L22" s="113"/>
      <c r="M22" s="113"/>
      <c r="N22" s="113"/>
      <c r="O22" s="113"/>
      <c r="P22" s="114"/>
    </row>
    <row r="23" spans="1:16" ht="15.75" thickBot="1" x14ac:dyDescent="0.3">
      <c r="A23" s="67" t="s">
        <v>24</v>
      </c>
      <c r="B23" s="69">
        <f>SUM(B14:B22)</f>
        <v>0</v>
      </c>
      <c r="C23" s="139"/>
      <c r="D23" s="140"/>
      <c r="E23" s="69">
        <f>SUM(E14:E22)</f>
        <v>0</v>
      </c>
      <c r="F23" s="136"/>
      <c r="G23" s="138"/>
      <c r="I23" s="35"/>
      <c r="J23" s="10"/>
      <c r="K23" s="10"/>
      <c r="L23" s="10"/>
      <c r="M23" s="10"/>
      <c r="N23" s="10"/>
      <c r="O23" s="10"/>
      <c r="P23" s="36"/>
    </row>
    <row r="24" spans="1:16" x14ac:dyDescent="0.25">
      <c r="A24" s="25" t="s">
        <v>3</v>
      </c>
      <c r="B24" s="62"/>
      <c r="C24" s="14"/>
      <c r="D24" s="14"/>
      <c r="E24" s="63">
        <f>B24/2</f>
        <v>0</v>
      </c>
      <c r="F24" s="14"/>
      <c r="G24" s="15"/>
      <c r="I24" s="35"/>
      <c r="J24" s="10"/>
      <c r="K24" s="10"/>
      <c r="L24" s="10"/>
      <c r="M24" s="10"/>
      <c r="N24" s="10"/>
      <c r="O24" s="10"/>
      <c r="P24" s="36"/>
    </row>
    <row r="25" spans="1:16" x14ac:dyDescent="0.25">
      <c r="A25" s="13" t="s">
        <v>4</v>
      </c>
      <c r="B25" s="64"/>
      <c r="C25" s="16"/>
      <c r="D25" s="16"/>
      <c r="E25" s="65">
        <f t="shared" ref="E25:E29" si="2">B25/2</f>
        <v>0</v>
      </c>
      <c r="F25" s="16"/>
      <c r="G25" s="17"/>
      <c r="I25" s="115"/>
      <c r="J25" s="116"/>
      <c r="K25" s="116"/>
      <c r="L25" s="116"/>
      <c r="M25" s="116"/>
      <c r="N25" s="116"/>
      <c r="O25" s="116"/>
      <c r="P25" s="117"/>
    </row>
    <row r="26" spans="1:16" x14ac:dyDescent="0.25">
      <c r="A26" s="13" t="s">
        <v>11</v>
      </c>
      <c r="B26" s="64"/>
      <c r="C26" s="16"/>
      <c r="D26" s="16"/>
      <c r="E26" s="65">
        <f t="shared" si="2"/>
        <v>0</v>
      </c>
      <c r="F26" s="16"/>
      <c r="G26" s="17"/>
      <c r="I26" s="115"/>
      <c r="J26" s="116"/>
      <c r="K26" s="116"/>
      <c r="L26" s="116"/>
      <c r="M26" s="116"/>
      <c r="N26" s="116"/>
      <c r="O26" s="116"/>
      <c r="P26" s="117"/>
    </row>
    <row r="27" spans="1:16" x14ac:dyDescent="0.25">
      <c r="A27" s="13"/>
      <c r="B27" s="64"/>
      <c r="C27" s="16"/>
      <c r="D27" s="16"/>
      <c r="E27" s="65">
        <f t="shared" si="2"/>
        <v>0</v>
      </c>
      <c r="F27" s="16"/>
      <c r="G27" s="17"/>
      <c r="I27" s="35"/>
      <c r="J27" s="10"/>
      <c r="K27" s="10"/>
      <c r="L27" s="10"/>
      <c r="M27" s="10"/>
      <c r="N27" s="10"/>
      <c r="O27" s="10"/>
      <c r="P27" s="36"/>
    </row>
    <row r="28" spans="1:16" x14ac:dyDescent="0.25">
      <c r="A28" s="13"/>
      <c r="B28" s="64"/>
      <c r="C28" s="16"/>
      <c r="D28" s="16"/>
      <c r="E28" s="65">
        <f t="shared" si="2"/>
        <v>0</v>
      </c>
      <c r="F28" s="16"/>
      <c r="G28" s="17"/>
      <c r="I28" s="35"/>
      <c r="J28" s="10"/>
      <c r="K28" s="10"/>
      <c r="L28" s="10"/>
      <c r="M28" s="10"/>
      <c r="N28" s="10"/>
      <c r="O28" s="10"/>
      <c r="P28" s="36"/>
    </row>
    <row r="29" spans="1:16" x14ac:dyDescent="0.25">
      <c r="A29" s="13"/>
      <c r="B29" s="64"/>
      <c r="C29" s="16"/>
      <c r="D29" s="16"/>
      <c r="E29" s="65">
        <f t="shared" si="2"/>
        <v>0</v>
      </c>
      <c r="F29" s="16"/>
      <c r="G29" s="17"/>
      <c r="I29" s="115"/>
      <c r="J29" s="116"/>
      <c r="K29" s="116"/>
      <c r="L29" s="116"/>
      <c r="M29" s="116"/>
      <c r="N29" s="116"/>
      <c r="O29" s="116"/>
      <c r="P29" s="117"/>
    </row>
    <row r="30" spans="1:16" x14ac:dyDescent="0.25">
      <c r="A30" s="13" t="s">
        <v>25</v>
      </c>
      <c r="B30" s="71">
        <f>SUM(B24:B29)</f>
        <v>0</v>
      </c>
      <c r="C30" s="16"/>
      <c r="D30" s="16"/>
      <c r="E30" s="71">
        <f>SUM(E24:E29)</f>
        <v>0</v>
      </c>
      <c r="F30" s="16"/>
      <c r="G30" s="17"/>
      <c r="I30" s="115"/>
      <c r="J30" s="116"/>
      <c r="K30" s="116"/>
      <c r="L30" s="116"/>
      <c r="M30" s="116"/>
      <c r="N30" s="116"/>
      <c r="O30" s="116"/>
      <c r="P30" s="117"/>
    </row>
    <row r="31" spans="1:16" x14ac:dyDescent="0.25">
      <c r="A31" s="29" t="s">
        <v>35</v>
      </c>
      <c r="B31" s="73"/>
      <c r="C31" s="30">
        <f>B30</f>
        <v>0</v>
      </c>
      <c r="D31" s="31">
        <v>1.2999999999999999E-2</v>
      </c>
      <c r="E31" s="73"/>
      <c r="F31" s="30">
        <f>E30</f>
        <v>0</v>
      </c>
      <c r="G31" s="32">
        <v>1.2999999999999999E-2</v>
      </c>
      <c r="I31" s="115"/>
      <c r="J31" s="116"/>
      <c r="K31" s="116"/>
      <c r="L31" s="116"/>
      <c r="M31" s="116"/>
      <c r="N31" s="116"/>
      <c r="O31" s="116"/>
      <c r="P31" s="117"/>
    </row>
    <row r="32" spans="1:16" x14ac:dyDescent="0.25">
      <c r="A32" s="29" t="s">
        <v>20</v>
      </c>
      <c r="B32" s="30">
        <f>-(C32*D32)</f>
        <v>0</v>
      </c>
      <c r="C32" s="30">
        <f>B30</f>
        <v>0</v>
      </c>
      <c r="D32" s="31">
        <v>4.0000000000000001E-3</v>
      </c>
      <c r="E32" s="30">
        <f>-(F32*G32)</f>
        <v>0</v>
      </c>
      <c r="F32" s="30">
        <f>E30</f>
        <v>0</v>
      </c>
      <c r="G32" s="32">
        <v>4.0000000000000001E-3</v>
      </c>
      <c r="I32" s="115"/>
      <c r="J32" s="116"/>
      <c r="K32" s="116"/>
      <c r="L32" s="116"/>
      <c r="M32" s="116"/>
      <c r="N32" s="116"/>
      <c r="O32" s="116"/>
      <c r="P32" s="117"/>
    </row>
    <row r="33" spans="1:16" x14ac:dyDescent="0.25">
      <c r="A33" s="29" t="s">
        <v>20</v>
      </c>
      <c r="B33" s="30">
        <f>-(C33*D33)</f>
        <v>0</v>
      </c>
      <c r="C33" s="30">
        <f>IF(B14+B30&gt;=3864,3864*B30/(B14+B30),B30)</f>
        <v>0</v>
      </c>
      <c r="D33" s="31">
        <v>6.9000000000000006E-2</v>
      </c>
      <c r="E33" s="30">
        <f>-(F33*G33)</f>
        <v>0</v>
      </c>
      <c r="F33" s="30">
        <f>IF(E14+E30&gt;=3864,3864*E30/(E14+E30),E30)</f>
        <v>0</v>
      </c>
      <c r="G33" s="32">
        <v>6.9000000000000006E-2</v>
      </c>
      <c r="I33" s="115"/>
      <c r="J33" s="116"/>
      <c r="K33" s="116"/>
      <c r="L33" s="116"/>
      <c r="M33" s="116"/>
      <c r="N33" s="116"/>
      <c r="O33" s="116"/>
      <c r="P33" s="117"/>
    </row>
    <row r="34" spans="1:16" x14ac:dyDescent="0.25">
      <c r="A34" s="29" t="s">
        <v>21</v>
      </c>
      <c r="B34" s="30">
        <f>-(C34*D34)</f>
        <v>0</v>
      </c>
      <c r="C34" s="30">
        <f>IF(B14+B30&gt;=3864,3864*B30/(B14+B30),B30)</f>
        <v>0</v>
      </c>
      <c r="D34" s="31">
        <v>2.8400000000000002E-2</v>
      </c>
      <c r="E34" s="30">
        <f>-(F34*G34)</f>
        <v>0</v>
      </c>
      <c r="F34" s="30">
        <f>IF(E14+E30&gt;=3864,3864*E30/(E14+E30),E30)</f>
        <v>0</v>
      </c>
      <c r="G34" s="32">
        <v>2.8000000000000001E-2</v>
      </c>
      <c r="I34" s="59"/>
      <c r="J34" s="60"/>
      <c r="K34" s="60"/>
      <c r="L34" s="60"/>
      <c r="M34" s="60"/>
      <c r="N34" s="60"/>
      <c r="O34" s="60"/>
      <c r="P34" s="61"/>
    </row>
    <row r="35" spans="1:16" x14ac:dyDescent="0.25">
      <c r="A35" s="29" t="s">
        <v>22</v>
      </c>
      <c r="B35" s="30">
        <f>-(C35*D35)</f>
        <v>0</v>
      </c>
      <c r="C35" s="30">
        <f>IF(B14+B30&gt;3864,B14+B30-C19-3864,0)</f>
        <v>0</v>
      </c>
      <c r="D35" s="31">
        <v>7.0599999999999996E-2</v>
      </c>
      <c r="E35" s="30">
        <f>-(F35*G35)</f>
        <v>0</v>
      </c>
      <c r="F35" s="30">
        <f>IF(E14+E30&gt;3864,E14+E30-F19-3864,0)</f>
        <v>0</v>
      </c>
      <c r="G35" s="32">
        <v>6.9500000000000006E-2</v>
      </c>
      <c r="I35" s="115"/>
      <c r="J35" s="116"/>
      <c r="K35" s="116"/>
      <c r="L35" s="116"/>
      <c r="M35" s="116"/>
      <c r="N35" s="116"/>
      <c r="O35" s="116"/>
      <c r="P35" s="117"/>
    </row>
    <row r="36" spans="1:16" x14ac:dyDescent="0.25">
      <c r="A36" s="29" t="s">
        <v>17</v>
      </c>
      <c r="B36" s="30">
        <f>-(C36*D36)</f>
        <v>0</v>
      </c>
      <c r="C36" s="30">
        <f>B30*0.9825</f>
        <v>0</v>
      </c>
      <c r="D36" s="31">
        <v>6.8000000000000005E-2</v>
      </c>
      <c r="E36" s="30">
        <f>-(F36*G36)</f>
        <v>0</v>
      </c>
      <c r="F36" s="30">
        <f>E30*0.9825</f>
        <v>0</v>
      </c>
      <c r="G36" s="32">
        <v>6.8000000000000005E-2</v>
      </c>
      <c r="I36" s="115"/>
      <c r="J36" s="116"/>
      <c r="K36" s="116"/>
      <c r="L36" s="116"/>
      <c r="M36" s="116"/>
      <c r="N36" s="116"/>
      <c r="O36" s="116"/>
      <c r="P36" s="117"/>
    </row>
    <row r="37" spans="1:16" x14ac:dyDescent="0.25">
      <c r="A37" s="29" t="s">
        <v>23</v>
      </c>
      <c r="B37" s="30">
        <f t="shared" ref="B37:B38" si="3">-(C37*D37)</f>
        <v>0</v>
      </c>
      <c r="C37" s="30">
        <f>B30*0.9825</f>
        <v>0</v>
      </c>
      <c r="D37" s="31">
        <v>2.4E-2</v>
      </c>
      <c r="E37" s="30">
        <f t="shared" ref="E37:E38" si="4">-(F37*G37)</f>
        <v>0</v>
      </c>
      <c r="F37" s="30">
        <f>E30*0.9825</f>
        <v>0</v>
      </c>
      <c r="G37" s="32">
        <v>2.4E-2</v>
      </c>
      <c r="I37" s="35"/>
      <c r="J37" s="10"/>
      <c r="K37" s="10"/>
      <c r="L37" s="10"/>
      <c r="M37" s="10"/>
      <c r="N37" s="10"/>
      <c r="O37" s="10"/>
      <c r="P37" s="36"/>
    </row>
    <row r="38" spans="1:16" ht="15" customHeight="1" x14ac:dyDescent="0.25">
      <c r="A38" s="29" t="s">
        <v>19</v>
      </c>
      <c r="B38" s="30">
        <f t="shared" si="3"/>
        <v>0</v>
      </c>
      <c r="C38" s="30">
        <f>B30*0.9825</f>
        <v>0</v>
      </c>
      <c r="D38" s="31">
        <v>5.0000000000000001E-3</v>
      </c>
      <c r="E38" s="30">
        <f t="shared" si="4"/>
        <v>0</v>
      </c>
      <c r="F38" s="30">
        <f>E30*0.9825</f>
        <v>0</v>
      </c>
      <c r="G38" s="32">
        <v>5.0000000000000001E-3</v>
      </c>
      <c r="I38" s="90" t="s">
        <v>32</v>
      </c>
      <c r="J38" s="91"/>
      <c r="K38" s="91"/>
      <c r="L38" s="91"/>
      <c r="M38" s="91"/>
      <c r="N38" s="91"/>
      <c r="O38" s="91"/>
      <c r="P38" s="92"/>
    </row>
    <row r="39" spans="1:16" ht="15.75" customHeight="1" thickBot="1" x14ac:dyDescent="0.3">
      <c r="A39" s="67" t="s">
        <v>26</v>
      </c>
      <c r="B39" s="68">
        <f>SUM(B30:B38)</f>
        <v>0</v>
      </c>
      <c r="C39" s="136"/>
      <c r="D39" s="137"/>
      <c r="E39" s="68">
        <f>SUM(E30:E38)</f>
        <v>0</v>
      </c>
      <c r="F39" s="136"/>
      <c r="G39" s="138"/>
      <c r="I39" s="90"/>
      <c r="J39" s="91"/>
      <c r="K39" s="91"/>
      <c r="L39" s="91"/>
      <c r="M39" s="91"/>
      <c r="N39" s="91"/>
      <c r="O39" s="91"/>
      <c r="P39" s="92"/>
    </row>
    <row r="40" spans="1:16" x14ac:dyDescent="0.25">
      <c r="A40" s="11" t="s">
        <v>27</v>
      </c>
      <c r="B40" s="72">
        <f>B23*0.9</f>
        <v>0</v>
      </c>
      <c r="C40" s="130"/>
      <c r="D40" s="131"/>
      <c r="E40" s="131"/>
      <c r="F40" s="131"/>
      <c r="G40" s="132"/>
      <c r="I40" s="59"/>
      <c r="J40" s="60"/>
      <c r="K40" s="60"/>
      <c r="L40" s="60"/>
      <c r="M40" s="60"/>
      <c r="N40" s="60"/>
      <c r="O40" s="60"/>
      <c r="P40" s="61"/>
    </row>
    <row r="41" spans="1:16" ht="15.75" thickBot="1" x14ac:dyDescent="0.3">
      <c r="A41" s="12" t="s">
        <v>28</v>
      </c>
      <c r="B41" s="70">
        <f>B39*0.9</f>
        <v>0</v>
      </c>
      <c r="C41" s="133"/>
      <c r="D41" s="134"/>
      <c r="E41" s="134"/>
      <c r="F41" s="134"/>
      <c r="G41" s="135"/>
      <c r="I41" s="59"/>
      <c r="J41" s="60"/>
      <c r="K41" s="60"/>
      <c r="L41" s="60"/>
      <c r="M41" s="60"/>
      <c r="N41" s="60"/>
      <c r="O41" s="60"/>
      <c r="P41" s="61"/>
    </row>
    <row r="42" spans="1:16" ht="33" customHeight="1" thickBot="1" x14ac:dyDescent="0.3">
      <c r="A42" s="79" t="s">
        <v>37</v>
      </c>
      <c r="B42" s="143">
        <f>(B40-E23)/30</f>
        <v>0</v>
      </c>
      <c r="C42" s="143"/>
      <c r="D42" s="143"/>
      <c r="E42" s="143"/>
      <c r="F42" s="143"/>
      <c r="G42" s="144"/>
      <c r="I42" s="124" t="s">
        <v>30</v>
      </c>
      <c r="J42" s="125"/>
      <c r="K42" s="125"/>
      <c r="L42" s="125"/>
      <c r="M42" s="125"/>
      <c r="N42" s="125"/>
      <c r="O42" s="125"/>
      <c r="P42" s="126"/>
    </row>
    <row r="43" spans="1:16" ht="30.75" customHeight="1" thickBot="1" x14ac:dyDescent="0.3">
      <c r="A43" s="80" t="s">
        <v>34</v>
      </c>
      <c r="B43" s="141">
        <f>(B41-E39)/30</f>
        <v>0</v>
      </c>
      <c r="C43" s="141"/>
      <c r="D43" s="141"/>
      <c r="E43" s="141"/>
      <c r="F43" s="141"/>
      <c r="G43" s="142"/>
      <c r="I43" s="127"/>
      <c r="J43" s="128"/>
      <c r="K43" s="128"/>
      <c r="L43" s="128"/>
      <c r="M43" s="128"/>
      <c r="N43" s="128"/>
      <c r="O43" s="128"/>
      <c r="P43" s="129"/>
    </row>
    <row r="45" spans="1:16" x14ac:dyDescent="0.25">
      <c r="A45" s="26" t="s">
        <v>13</v>
      </c>
    </row>
  </sheetData>
  <mergeCells count="20">
    <mergeCell ref="A6:G6"/>
    <mergeCell ref="B43:G43"/>
    <mergeCell ref="B42:G42"/>
    <mergeCell ref="B9:D9"/>
    <mergeCell ref="E9:G9"/>
    <mergeCell ref="I42:P43"/>
    <mergeCell ref="I38:P39"/>
    <mergeCell ref="C40:G41"/>
    <mergeCell ref="I10:P10"/>
    <mergeCell ref="I11:P14"/>
    <mergeCell ref="I16:P19"/>
    <mergeCell ref="I22:P22"/>
    <mergeCell ref="I25:P26"/>
    <mergeCell ref="I29:P30"/>
    <mergeCell ref="C39:D39"/>
    <mergeCell ref="F39:G39"/>
    <mergeCell ref="F23:G23"/>
    <mergeCell ref="C23:D23"/>
    <mergeCell ref="I31:P33"/>
    <mergeCell ref="I35:P3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A38ED01117F149A4D2626E2FEB47CA" ma:contentTypeVersion="16" ma:contentTypeDescription="Crée un document." ma:contentTypeScope="" ma:versionID="17f5da9d91d1e46f4e128b0dd06c3e93">
  <xsd:schema xmlns:xsd="http://www.w3.org/2001/XMLSchema" xmlns:xs="http://www.w3.org/2001/XMLSchema" xmlns:p="http://schemas.microsoft.com/office/2006/metadata/properties" xmlns:ns3="0b7bd6b7-52d3-4929-8452-f511d4bbbfde" xmlns:ns4="fb33204e-8295-4d18-88eb-13f6abc5468f" targetNamespace="http://schemas.microsoft.com/office/2006/metadata/properties" ma:root="true" ma:fieldsID="f48f5cd1be29c1d6c87335aca151804a" ns3:_="" ns4:_="">
    <xsd:import namespace="0b7bd6b7-52d3-4929-8452-f511d4bbbfde"/>
    <xsd:import namespace="fb33204e-8295-4d18-88eb-13f6abc5468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7bd6b7-52d3-4929-8452-f511d4bbbf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33204e-8295-4d18-88eb-13f6abc5468f"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SharingHintHash" ma:index="19"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b7bd6b7-52d3-4929-8452-f511d4bbbfde" xsi:nil="true"/>
  </documentManagement>
</p:properties>
</file>

<file path=customXml/itemProps1.xml><?xml version="1.0" encoding="utf-8"?>
<ds:datastoreItem xmlns:ds="http://schemas.openxmlformats.org/officeDocument/2006/customXml" ds:itemID="{C0EB4A3F-9D6B-426D-ADED-CF45BC4039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7bd6b7-52d3-4929-8452-f511d4bbbfde"/>
    <ds:schemaRef ds:uri="fb33204e-8295-4d18-88eb-13f6abc546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A186FB-96BD-4F57-8929-28891D5D3A8F}">
  <ds:schemaRefs>
    <ds:schemaRef ds:uri="http://schemas.microsoft.com/sharepoint/v3/contenttype/forms"/>
  </ds:schemaRefs>
</ds:datastoreItem>
</file>

<file path=customXml/itemProps3.xml><?xml version="1.0" encoding="utf-8"?>
<ds:datastoreItem xmlns:ds="http://schemas.openxmlformats.org/officeDocument/2006/customXml" ds:itemID="{61E5BA98-6783-4F13-8152-12872EDE99E5}">
  <ds:schemaRefs>
    <ds:schemaRef ds:uri="http://purl.org/dc/elements/1.1/"/>
    <ds:schemaRef ds:uri="http://schemas.microsoft.com/office/2006/metadata/properties"/>
    <ds:schemaRef ds:uri="fb33204e-8295-4d18-88eb-13f6abc5468f"/>
    <ds:schemaRef ds:uri="http://purl.org/dc/terms/"/>
    <ds:schemaRef ds:uri="http://schemas.openxmlformats.org/package/2006/metadata/core-properties"/>
    <ds:schemaRef ds:uri="http://schemas.microsoft.com/office/2006/documentManagement/types"/>
    <ds:schemaRef ds:uri="0b7bd6b7-52d3-4929-8452-f511d4bbbfde"/>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CNRACL </vt:lpstr>
      <vt:lpstr>IRCANTEC </vt:lpstr>
    </vt:vector>
  </TitlesOfParts>
  <Company>Relyens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LEZIAN Sandrine</dc:creator>
  <cp:lastModifiedBy>LEZIAN Sandrine</cp:lastModifiedBy>
  <dcterms:created xsi:type="dcterms:W3CDTF">2025-03-03T13:58:33Z</dcterms:created>
  <dcterms:modified xsi:type="dcterms:W3CDTF">2026-01-28T15:57:44Z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0x010100FAA38ED01117F149A4D2626E2FEB47CA</vt:lpwstr>
  </property>
</Properties>
</file>